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95" yWindow="150" windowWidth="6885" windowHeight="10515"/>
  </bookViews>
  <sheets>
    <sheet name="DS" sheetId="1" r:id="rId1"/>
  </sheets>
  <externalReferences>
    <externalReference r:id="rId2"/>
    <externalReference r:id="rId3"/>
  </externalReferences>
  <definedNames>
    <definedName name="_xlnm._FilterDatabase" localSheetId="0" hidden="1">DS!$A$2:$W$108</definedName>
    <definedName name="_xlnm.Print_Area" localSheetId="0">DS!$A$1:$W$108</definedName>
    <definedName name="_xlnm.Print_Titles" localSheetId="0">DS!$1:$2</definedName>
  </definedNames>
  <calcPr calcId="145621"/>
</workbook>
</file>

<file path=xl/calcChain.xml><?xml version="1.0" encoding="utf-8"?>
<calcChain xmlns="http://schemas.openxmlformats.org/spreadsheetml/2006/main">
  <c r="T87" i="1" l="1"/>
  <c r="W64" i="1"/>
  <c r="W60" i="1"/>
  <c r="W59" i="1"/>
  <c r="T57" i="1"/>
  <c r="T55" i="1"/>
  <c r="T54" i="1"/>
  <c r="K103" i="1" l="1"/>
  <c r="J103" i="1"/>
  <c r="K102" i="1"/>
  <c r="M102" i="1"/>
  <c r="N102" i="1"/>
  <c r="S102" i="1"/>
  <c r="T102" i="1"/>
  <c r="V102" i="1"/>
  <c r="W102" i="1"/>
  <c r="J102" i="1"/>
  <c r="N100" i="1" l="1"/>
  <c r="S100" i="1"/>
  <c r="T100" i="1"/>
  <c r="V100" i="1"/>
  <c r="W100" i="1"/>
  <c r="M100" i="1"/>
  <c r="K100" i="1"/>
  <c r="J100" i="1"/>
  <c r="T72" i="1"/>
  <c r="T70" i="1"/>
  <c r="T69" i="1"/>
  <c r="T66" i="1"/>
  <c r="T63" i="1"/>
  <c r="S98" i="1" l="1"/>
  <c r="T98" i="1"/>
  <c r="V98" i="1"/>
  <c r="W98" i="1"/>
  <c r="K98" i="1" l="1"/>
  <c r="J98" i="1"/>
  <c r="N98" i="1"/>
  <c r="M98" i="1"/>
  <c r="T96" i="1" l="1"/>
  <c r="V96" i="1"/>
  <c r="W96" i="1"/>
  <c r="S96" i="1"/>
  <c r="T76" i="1"/>
  <c r="V76" i="1"/>
  <c r="W76" i="1"/>
  <c r="S76" i="1"/>
  <c r="T56" i="1"/>
  <c r="V56" i="1"/>
  <c r="W56" i="1"/>
  <c r="S56" i="1"/>
  <c r="K96" i="1" l="1"/>
  <c r="M96" i="1"/>
  <c r="N96" i="1"/>
  <c r="J96" i="1"/>
  <c r="N76" i="1"/>
  <c r="M76" i="1"/>
  <c r="K76" i="1"/>
  <c r="J76" i="1"/>
  <c r="N56" i="1"/>
  <c r="N103" i="1" s="1"/>
  <c r="M56" i="1"/>
  <c r="M103" i="1" s="1"/>
  <c r="K56" i="1"/>
  <c r="J56" i="1"/>
  <c r="K50" i="1"/>
  <c r="M50" i="1"/>
  <c r="N50" i="1"/>
  <c r="J50" i="1"/>
  <c r="K28" i="1" l="1"/>
  <c r="M28" i="1"/>
  <c r="N28" i="1"/>
  <c r="J28" i="1"/>
</calcChain>
</file>

<file path=xl/sharedStrings.xml><?xml version="1.0" encoding="utf-8"?>
<sst xmlns="http://schemas.openxmlformats.org/spreadsheetml/2006/main" count="595" uniqueCount="324">
  <si>
    <t>Lp.</t>
  </si>
  <si>
    <t>Znak sprawy</t>
  </si>
  <si>
    <t>Wnioskodawca</t>
  </si>
  <si>
    <t>Tytuł projektu</t>
  </si>
  <si>
    <t>Data złożenia WoPP</t>
  </si>
  <si>
    <t>Data podpisania umowy</t>
  </si>
  <si>
    <t>Środki EFRROW        63,63%</t>
  </si>
  <si>
    <t>Nabór</t>
  </si>
  <si>
    <t>Zakres</t>
  </si>
  <si>
    <t>Przyczyna odrzucenia wniosku</t>
  </si>
  <si>
    <t>Status wniosku</t>
  </si>
  <si>
    <t>Operacja mieści się w limicie środków T/N</t>
  </si>
  <si>
    <t>Wniosek po proteście</t>
  </si>
  <si>
    <t>Wnioski w trakcie weryfikacji</t>
  </si>
  <si>
    <t>Wnioski odrzucone</t>
  </si>
  <si>
    <r>
      <t>Kwota wnioskowana - kwota środków publicznych
dla</t>
    </r>
    <r>
      <rPr>
        <b/>
        <sz val="11"/>
        <rFont val="Calibri"/>
        <family val="2"/>
        <charset val="238"/>
        <scheme val="minor"/>
      </rPr>
      <t xml:space="preserve"> JST koszty kwalifikowalne</t>
    </r>
  </si>
  <si>
    <r>
      <t xml:space="preserve">Kwota wnioskowana - kwota środków publicznych
dla </t>
    </r>
    <r>
      <rPr>
        <b/>
        <sz val="11"/>
        <rFont val="Calibri"/>
        <family val="2"/>
        <charset val="238"/>
        <scheme val="minor"/>
      </rPr>
      <t>JST koszty kwalifikowalne</t>
    </r>
  </si>
  <si>
    <t>RAZEM:</t>
  </si>
  <si>
    <t>T</t>
  </si>
  <si>
    <t>N</t>
  </si>
  <si>
    <t>Data odrzucenia wniosku/ umowy</t>
  </si>
  <si>
    <t>3/2017</t>
  </si>
  <si>
    <t>4/2017</t>
  </si>
  <si>
    <t>5/2017</t>
  </si>
  <si>
    <t>1/2016</t>
  </si>
  <si>
    <t>2/2016</t>
  </si>
  <si>
    <t>Podejmowanie działalności gospodarczej</t>
  </si>
  <si>
    <t>Rozwijanie działalności gospodarczej</t>
  </si>
  <si>
    <t>Infrarstuktura rekreacyjna i kulturowa</t>
  </si>
  <si>
    <t>UM08-6935-UM0810168/17</t>
  </si>
  <si>
    <t>UM08-6935-UM0810169/17</t>
  </si>
  <si>
    <t>UM08-6935-UM0810170/17</t>
  </si>
  <si>
    <t>UM08-6935-UM0810171/17</t>
  </si>
  <si>
    <t>UM08-6935-UM0810172/17</t>
  </si>
  <si>
    <t>UM08-6935-UM0810173/17</t>
  </si>
  <si>
    <t>UM08-6935-UM0810174/17</t>
  </si>
  <si>
    <t>UM08-6935-UM0810175/17</t>
  </si>
  <si>
    <t>UM08-6935-UM0810176/17</t>
  </si>
  <si>
    <t>UM08-6935-UM0810177/17</t>
  </si>
  <si>
    <t>UM08-6935-UM0810178/17</t>
  </si>
  <si>
    <t>UM08-6935-UM0810179/17</t>
  </si>
  <si>
    <t>UM08-6935-UM0810180/17</t>
  </si>
  <si>
    <t>UM08-6935-UM0810181/17</t>
  </si>
  <si>
    <t>UM08-6935-UM0810182/17</t>
  </si>
  <si>
    <t>UM08-6935-UM0810183/17</t>
  </si>
  <si>
    <t>UM08-6935-UM0810184/17</t>
  </si>
  <si>
    <t>UM08-6935-UM0810185/17</t>
  </si>
  <si>
    <t>UM08-6935-UM0810186/17</t>
  </si>
  <si>
    <t>UM08-6935-UM0810187/17</t>
  </si>
  <si>
    <t>UM08-6935-UM0810188/17</t>
  </si>
  <si>
    <t>UM08-6935-UM0810189/17</t>
  </si>
  <si>
    <t>UM08-6935-UM0810190/17</t>
  </si>
  <si>
    <t>UM08-6935-UM0810191/17</t>
  </si>
  <si>
    <t>UM08-6935-UM0810192/17</t>
  </si>
  <si>
    <t>UM08-6935-UM0810193/17</t>
  </si>
  <si>
    <t>UM08-6935-UM0810194/17</t>
  </si>
  <si>
    <t>UM08-6935-UM0810195/17</t>
  </si>
  <si>
    <t>UM08-6935-UM0810196/17</t>
  </si>
  <si>
    <t>UM08-6935-UM0810197/17</t>
  </si>
  <si>
    <t>UM08-6935-UM0810198/17</t>
  </si>
  <si>
    <t>UM08-6935-UM0810199/17</t>
  </si>
  <si>
    <t>UM08-6935-UM0810200/17</t>
  </si>
  <si>
    <t>UM08-6935-UM0810201/17</t>
  </si>
  <si>
    <t>UM08-6935-UM0810202/17</t>
  </si>
  <si>
    <t>UM08-6935-UM0810203/17</t>
  </si>
  <si>
    <t>UM08-6935-UM0810204/17</t>
  </si>
  <si>
    <t>UM08-6935-UM0810205/17</t>
  </si>
  <si>
    <t>UM08-6935-UM0810206/17</t>
  </si>
  <si>
    <t>UM08-6935-UM0810207/17</t>
  </si>
  <si>
    <t>UM08-6935-UM0810208/17</t>
  </si>
  <si>
    <t>UM08-6935-UM0810209/17</t>
  </si>
  <si>
    <t>UM08-6935-UM0810210/17</t>
  </si>
  <si>
    <t>UM08-6935-UM0810211/17</t>
  </si>
  <si>
    <t>UM08-6935-UM0810212/17</t>
  </si>
  <si>
    <t>UM08-6935-UM0810213/17</t>
  </si>
  <si>
    <t>UM08-6935-UM0810318/17</t>
  </si>
  <si>
    <t>UM08-6935-UM0810319/17</t>
  </si>
  <si>
    <t>UM08-6935-UM0810320/17</t>
  </si>
  <si>
    <t>UM08-6935-UM0810321/17</t>
  </si>
  <si>
    <t>UM08-6935-UM0810322/17</t>
  </si>
  <si>
    <t>UM08-6935-UM0810417/17</t>
  </si>
  <si>
    <t>UM08-6935-UM0810418/17</t>
  </si>
  <si>
    <t>UM08-6935-UM0810419/17</t>
  </si>
  <si>
    <t>UM08-6935-UM0810420/17</t>
  </si>
  <si>
    <t>UM08-6935-UM0810421/17</t>
  </si>
  <si>
    <t>UM08-6935-UM0810422/17</t>
  </si>
  <si>
    <t>UM08-6935-UM0810423/17</t>
  </si>
  <si>
    <t>UM08-6935-UM0810424/17</t>
  </si>
  <si>
    <t>UM08-6935-UM0810425/17</t>
  </si>
  <si>
    <t>UM08-6935-UM0810426/17</t>
  </si>
  <si>
    <t>UM08-6935-UM0810427/17</t>
  </si>
  <si>
    <t>UM08-6935-UM0810428/17</t>
  </si>
  <si>
    <t>UM08-6935-UM0810429/17</t>
  </si>
  <si>
    <t>UM08-6935-UM0810430/17</t>
  </si>
  <si>
    <t>UM08-6935-UM0810431/17</t>
  </si>
  <si>
    <t>UM08-6935-UM0810432/17</t>
  </si>
  <si>
    <t>UM08-6935-UM0810433/17</t>
  </si>
  <si>
    <t>UM08-6935-UM0810434/17</t>
  </si>
  <si>
    <t>UM08-6935-UM0810440/17</t>
  </si>
  <si>
    <t>UM08-6935-UM0810441/17</t>
  </si>
  <si>
    <t>UM08-6935-UM0810442/17</t>
  </si>
  <si>
    <t>UM08-6935-UM0810443/17</t>
  </si>
  <si>
    <t>UM08-6935-UM0810444/17</t>
  </si>
  <si>
    <t>UM08-6935-UM0810445/17</t>
  </si>
  <si>
    <t>UM08-6935-UM0810446/17</t>
  </si>
  <si>
    <t>UM08-6935-UM0810447/17</t>
  </si>
  <si>
    <t>UM08-6935-UM0810448/17</t>
  </si>
  <si>
    <t>UM08-6935-UM0810449/17</t>
  </si>
  <si>
    <t>UM08-6935-UM0810450/17</t>
  </si>
  <si>
    <t>UM08-6935-UM0810451/17</t>
  </si>
  <si>
    <t>UM08-6935-UM0810452/17</t>
  </si>
  <si>
    <t>UM08-6935-UM0810453/17</t>
  </si>
  <si>
    <t>UM08-6935-UM0810454/17</t>
  </si>
  <si>
    <t>UM08-6935-UM0810455/17</t>
  </si>
  <si>
    <t>UM08-6935-UM0810456/17</t>
  </si>
  <si>
    <t>UM08-6935-UM0810457/17</t>
  </si>
  <si>
    <t>UM08-6935-UM0810458/17</t>
  </si>
  <si>
    <t>UM08-6935-UM0810473/17</t>
  </si>
  <si>
    <t>Łukasz Brodacki</t>
  </si>
  <si>
    <t>Podjęcie działaności gospodarczej pod nazwą "LUK-MEBEL" Łukasz Brodacki</t>
  </si>
  <si>
    <t>Daria Krynicka</t>
  </si>
  <si>
    <t>Patrycja Dyla-Szynklarz</t>
  </si>
  <si>
    <t>Adriana  Wengel</t>
  </si>
  <si>
    <t>Aldona Nowak</t>
  </si>
  <si>
    <t>Magdalena Balawender</t>
  </si>
  <si>
    <t>Mateusz Myśliwczyk</t>
  </si>
  <si>
    <t>Katarzyna Murzyńska</t>
  </si>
  <si>
    <t>Anna Łuczak</t>
  </si>
  <si>
    <t>Ewa Kruszyna</t>
  </si>
  <si>
    <t>Jadwiga Jagoda</t>
  </si>
  <si>
    <t>Joanna Ptak-Fioncek</t>
  </si>
  <si>
    <t>Agnieszka Wałowska Pielichowska</t>
  </si>
  <si>
    <t>Angelika Strzała</t>
  </si>
  <si>
    <t>Agnieszka Koj</t>
  </si>
  <si>
    <t>Anna Prochota</t>
  </si>
  <si>
    <t>Aleksandra Paluch</t>
  </si>
  <si>
    <t>Damian Luterek</t>
  </si>
  <si>
    <t>Marzena Bazuń</t>
  </si>
  <si>
    <t>Damian Maliszewski</t>
  </si>
  <si>
    <t>Paweł Krone</t>
  </si>
  <si>
    <t>Andrea Wiendlocha</t>
  </si>
  <si>
    <t>Ewelina Sękala</t>
  </si>
  <si>
    <t>Regina Rein</t>
  </si>
  <si>
    <t>Robert Menzel</t>
  </si>
  <si>
    <t>Damian Skrzydło</t>
  </si>
  <si>
    <t>Budowa parku rozrywki "Sparta"</t>
  </si>
  <si>
    <t>Remont, wyposażenie i uruchomienie gabinetu dietetycznego</t>
  </si>
  <si>
    <t>FizjoSpec - Specjalistyczna Fizjoterapia z dojazdem do klienta</t>
  </si>
  <si>
    <t>Konfekcjonowanie folii stretch</t>
  </si>
  <si>
    <t>Pracownia architektoniczna</t>
  </si>
  <si>
    <t>Nowoczesne usługi turystyczne - Wioska Muzykantów</t>
  </si>
  <si>
    <t>Działalność badawcza, naukowa oraz edykacyjna w zakresie archeologii, historii oraz numizmatyki</t>
  </si>
  <si>
    <t>Utworzenie cukierni "Manufaktura Pyszności"</t>
  </si>
  <si>
    <t>Dobre warsztaty - firma edukacyjna</t>
  </si>
  <si>
    <t>Utworzenie przedsiębiorstwa "Bzykające SPA" świadczącego usługi masażu wraz z apiterapią i usługowego zapylania</t>
  </si>
  <si>
    <t>Podjęcie działaności gospodarczej w zakresie świadczenia usług fotograficznych na terenie gminy Wołczyn</t>
  </si>
  <si>
    <t>Regiomarket - sprzedaż produktów regionalnych i lokalnych</t>
  </si>
  <si>
    <t>Utworzenie biura florystycznego</t>
  </si>
  <si>
    <t>PSYCHOgab - usługi pracowni psychologicznej</t>
  </si>
  <si>
    <t>Nowoczesne biuro - Kancelaria AFP</t>
  </si>
  <si>
    <t>Rozpoczęcie działalności gospodarczej dotyczącej kompleksowej obsługa imprez przez Aleksandrę Paluch.</t>
  </si>
  <si>
    <t>Stworzenie przedsiębiorstwa IMPRA Damian Luterek w Bąkowie- najwyższa jakość obsługi przyjęć okolicznościowych, eventów.</t>
  </si>
  <si>
    <t>Nowa działalność, nową szansą na rowój własnego potencjału</t>
  </si>
  <si>
    <t>Warsztat naprawczy sprzętu rolniczego</t>
  </si>
  <si>
    <t>Mechanika pojazdowa Paweł Krone</t>
  </si>
  <si>
    <t>Podjęcie działaności gospodarczej w celu prowadzenia wypożyczalni sprzętu budowlanego</t>
  </si>
  <si>
    <t>Sprzedaż internetowa - asortyment do codziennej pielęgnacji dla dzieci i niemowląt</t>
  </si>
  <si>
    <t>Podjęcie działaności gospodarczej w celu prowadzenie firmy do montażu/produkcji kół</t>
  </si>
  <si>
    <t>Utworzenie działaności gospodarczej "MENZEL ELEKTROTECHNIKA"</t>
  </si>
  <si>
    <t>Nowe usługi - nowa szansa</t>
  </si>
  <si>
    <t>Marta Partyka</t>
  </si>
  <si>
    <t>Dolina Stobrawy Sp. Z o.o.</t>
  </si>
  <si>
    <t>Dera Beata Gabinet Masażu i Leczenia Ruchem BEA-VITA</t>
  </si>
  <si>
    <t>POTIS sp. Z o.o.</t>
  </si>
  <si>
    <t>Giza/Zakład Stolarski Hart</t>
  </si>
  <si>
    <t>Katarzyna Marynowska</t>
  </si>
  <si>
    <t>Tomasz Salach</t>
  </si>
  <si>
    <t>Namioty Brol Daniel Brol</t>
  </si>
  <si>
    <t>Agro Centrum Barbara Buchta</t>
  </si>
  <si>
    <t>Stalax Piotr Stefaniszyn</t>
  </si>
  <si>
    <t>Libera Józef Zakład Produkcji Okien - Rolet</t>
  </si>
  <si>
    <t>"FANNI" Spółka z ograniczoną odpowiedzialnością</t>
  </si>
  <si>
    <t>Praktyka Stomatologiczna Milena Różewska</t>
  </si>
  <si>
    <t>PPHU HELLUX-HAIN</t>
  </si>
  <si>
    <t>Blys Ginter P.H.U. "CHECK-POINT"</t>
  </si>
  <si>
    <t>Usługi Gastronomiczne i hotelarskie Joanna i Jerzy Frycowscy s.c.</t>
  </si>
  <si>
    <t>Rajmund Schiller PHU "Rajmet"</t>
  </si>
  <si>
    <t>Spółdzielnia Socjalna Gród</t>
  </si>
  <si>
    <t>Rajmund Mrugała</t>
  </si>
  <si>
    <t>Kwiaty u Agaty Agata Teodorowska</t>
  </si>
  <si>
    <t>Poprawa konkurencyjności przedsiębiorstwa MDgroup MARTA PARTYKA z Kuniowa, poprzez stworzenie nowej, innowacyjnej usługi MDodo oraz stworzenie nowych, trwałych miejsc pracy.</t>
  </si>
  <si>
    <t>Budowa budynku pracowni pasiecznej</t>
  </si>
  <si>
    <t xml:space="preserve">Wzrost konkurencyjności i rozszerzenie zakresu usług Gabinetu Masażu i Leczenia Rucherm BEA VITA poprzez zakup nowoczesnego sprzętu do terapii falą uderzeniową. </t>
  </si>
  <si>
    <t>Wzrost konkurencyjności spółki POTIS w wyniku inwestycji rozwojowej w browar rzemieślniczy oraz podnoszenie kompetencji pracowników spólki</t>
  </si>
  <si>
    <t>Inwestycja w innowacyjny system odpylający</t>
  </si>
  <si>
    <t>Zakup sterowanego numerycznie urządzenia do ostrzenia oraz  środków trwałych w celu rozszerzenia zakresu działalności</t>
  </si>
  <si>
    <t>Poprawa konkurencyjności przedsiębiorstwa ST-RACING Tomasz Salach z Bąkowa, poprzez stworzenie innowacyjnego mobilnego warsztatu mechanicznego dla obsługi pojazdów sportowych</t>
  </si>
  <si>
    <t>Zwiększenie oferty usługowej przedsiębiorstwa NAMIOTY BROL DANIEL BROL</t>
  </si>
  <si>
    <t>Zakup sprzętu i wyposażenia w celu rozwinięcia działalności polegającej na dystrybucji maszyn i części rolniczych</t>
  </si>
  <si>
    <t>Wzrost konkurencyjności firmy Stalax Piotr Stefaniszyn poprzez zakup piły plazmowej</t>
  </si>
  <si>
    <t>Ogród zimowy jako bufor ciepła i miejsce wypoczynku</t>
  </si>
  <si>
    <t>Przebudowa budynku hotelu z restauracją oraz rozbudowa o salę wielofunkcyjną wraz z zapleczem</t>
  </si>
  <si>
    <t>Wypożyczalnia sprzętu medycznego na obszarze "Dolina Stobrawy"</t>
  </si>
  <si>
    <t>Produkcja elementów wycinanych i grawerowanych laserem CO2 za pomocą energii elektrycznej z odnawialneych źródeł energii produkowanej przez elektronię fotowoltaiczną</t>
  </si>
  <si>
    <t>Budowa budynku magazynowego wraz z zagospodarowaniem terenu</t>
  </si>
  <si>
    <t>Zakup wyposażenia do kuchni w Reastauracji Joanna w Ligocie Górnej</t>
  </si>
  <si>
    <t>Rozszerzenie działalności o obróbkę metali poprzez zakup tokarki i frezarki z odczytami cyfrowymi pomiarów</t>
  </si>
  <si>
    <t>Rozwój firmy Elektroserwis Paweł wyrwich poprzez zakup sprzętu i wyposażenia</t>
  </si>
  <si>
    <t>Budowa kuźni i warsztatu zbrojmistrza</t>
  </si>
  <si>
    <t>Rozwój działalności poprzez budowę budynku magazynowego wraz łącznikiem i solarami umieszczonymi na dachu budynku magazynowego od strony południowej, dobudowa wiaty do nowoprojektowanego budynku magazynowego oraz wzrost zatrudnienia</t>
  </si>
  <si>
    <t>Remont kwiaciarni oraz przebudowa obiektu gospodarczego na hurtownię kwiatów</t>
  </si>
  <si>
    <t>Wyrwich/ Elektroserwis</t>
  </si>
  <si>
    <t>Gmina Lasowice Wielkie</t>
  </si>
  <si>
    <t>Gmina Olesno</t>
  </si>
  <si>
    <t>Stowarzyszenie Przyjaciół Borkowic</t>
  </si>
  <si>
    <t>Ochotnicza Straż Pożarna</t>
  </si>
  <si>
    <t>Ludowy Klub Sportowy "HETMAN"</t>
  </si>
  <si>
    <t>Budowa rekreacyjnego boiska wielofunkcyjnego w miejscowości Chocianowice</t>
  </si>
  <si>
    <t>Budowa obiektów małej architektury, placów zabaw i siłowni zewnętrznych w Oleśnie</t>
  </si>
  <si>
    <t>Wesoło i aktywnie w Borkowicach</t>
  </si>
  <si>
    <t>Miejsce rekreacji i zabaw ne terenie Gminy Byczyna</t>
  </si>
  <si>
    <t>Budowa placów zabaw i miejsc rekreacji na terenie Gminy Byczyna</t>
  </si>
  <si>
    <t>KOJ AGNIESZKA EWA</t>
  </si>
  <si>
    <t>Jagoda Jadwiga Barbara</t>
  </si>
  <si>
    <t>Myśliwczyk Mateusz Łukasz</t>
  </si>
  <si>
    <t>Spółczyńska Anna Marta</t>
  </si>
  <si>
    <t>Prochota Anna Karolina</t>
  </si>
  <si>
    <t>Murzyńska Katarzyna Maria</t>
  </si>
  <si>
    <t>Balawender Magdalena Ewelina</t>
  </si>
  <si>
    <t>Buła Michał Jakub</t>
  </si>
  <si>
    <t>Mieszkalska Magdalena Maria</t>
  </si>
  <si>
    <t>Kruszyna Ewa Julia</t>
  </si>
  <si>
    <t>Krone Paweł Piotr</t>
  </si>
  <si>
    <t>Hain Daniel Jan</t>
  </si>
  <si>
    <t xml:space="preserve">Ptak-Fioncek Joanna </t>
  </si>
  <si>
    <t>Strzała Angelika Maria</t>
  </si>
  <si>
    <t>Mroczek Aneta Maria</t>
  </si>
  <si>
    <t>Surmiński Michał Jan</t>
  </si>
  <si>
    <t>Markiewicz Marcin Grzegorz</t>
  </si>
  <si>
    <t>Moś Kordula Teresa</t>
  </si>
  <si>
    <t>Utworzenie przedsiębiorstwa Event</t>
  </si>
  <si>
    <t>COOKING SHOW</t>
  </si>
  <si>
    <t>Usługi kosmetyczne Magdalena Mieszkalska</t>
  </si>
  <si>
    <t>Dobre warsztaty Dobre koncerty firma edukacyjno artystyczna Ewa Kruszyna</t>
  </si>
  <si>
    <t>Rozwój przedsiębiorczości i aktywności zawodowej w postaci innowacyjnych usług - wytwarzanie oplotów do kabli</t>
  </si>
  <si>
    <t xml:space="preserve">Mobilna opieka nad osobami chorymi, w tym niepełnosprawnymi połączona z wypożyczalnią sprzętu rehabilitacyjnego. </t>
  </si>
  <si>
    <t>TRENING PERSONALNY EMS (ELECTRIC MUSCLE STIMULATION)</t>
  </si>
  <si>
    <t>Regionalna Izba Rękodzieła Artystycznego " KORA "</t>
  </si>
  <si>
    <t>Marta Hain</t>
  </si>
  <si>
    <t>Chemp - Best Alicja Czyżkowska</t>
  </si>
  <si>
    <t>Zakład Stolarski HART - Roman Giza</t>
  </si>
  <si>
    <t>Firma usługowa Karolina Jonek</t>
  </si>
  <si>
    <t>Przedsiębiorstwo nasienne "TORAF" Leszek, Tomasz, Rafał Węgrzynowscy</t>
  </si>
  <si>
    <t>Agro Centrum Olesno Barbara Buchta</t>
  </si>
  <si>
    <t>Firma Handlowo Usługowa "Dawstar_Olesno" Beata Jonek</t>
  </si>
  <si>
    <t>Blys KATARZYNA BLYS</t>
  </si>
  <si>
    <t>Firma ROSA-Kids Rafał TATARUCH</t>
  </si>
  <si>
    <t>Sółdzielnia Socjalna GRÓD</t>
  </si>
  <si>
    <t>Małyska Franciszek Józef</t>
  </si>
  <si>
    <t>WYDRUKI Sp. z o.o.</t>
  </si>
  <si>
    <t>Wprowadzenie innowacji procesowej w ramach oczyszczania nasion oraz zwiększenie zatrudnienia poza sektorem rolniczym</t>
  </si>
  <si>
    <t>Remont kwiaciarni oraz przebudowa obiektu gospodarczego na chłodnię kwiatów</t>
  </si>
  <si>
    <t>Inwestycja polegająca na zakupie niezbędnego sprzętu i wyposażenia do Innowacyjnego Budynku Handlowo-Usługowego z częścią biurową</t>
  </si>
  <si>
    <t>Rozwój firmy Handlowo-Usługowej "Dawstar-Olesno" Beata Jonek</t>
  </si>
  <si>
    <t>Rozwój Firmy ROSA-Kids Rafał TATARUCH poprzez zakup specjalistycznego oprogramowania, sprzętu oraz szerokich działań promocyjnych w ramach Stowarzyszenia Lokalnej Grupy Działania „Dolina Stobrawy”.</t>
  </si>
  <si>
    <t>Wprowadzenie nowej technologii do przedsiębiorstwa i zwiększenie komfortu pracy oraz zatrudnienia</t>
  </si>
  <si>
    <t>Rozwój działalności poprzez budowę budynku magazynowego wraz z łącznikiem i solarami umieszczonymi na dachu budynku magazynowego od strony południowej, dobudowa wiaty do nowoprojektowanego budynku magazynowego oraz wzrost zatrudnienia</t>
  </si>
  <si>
    <t>Paweł Wyrwich/ Elektroserwis</t>
  </si>
  <si>
    <t>LGD nieprawidłowo dokonała wyboru operacji do finansowania</t>
  </si>
  <si>
    <t>wnioski oczekujące</t>
  </si>
  <si>
    <t>Odrzucony</t>
  </si>
  <si>
    <t>Umowa</t>
  </si>
  <si>
    <t>Wnioski po uwzględnionym proteście</t>
  </si>
  <si>
    <t>Podpisana umowa</t>
  </si>
  <si>
    <t>Data złożenia WoP</t>
  </si>
  <si>
    <t>Data wstawienia zlecenia płatności</t>
  </si>
  <si>
    <t>Wnioskodawca nie uzupełnił wszystkich nieprawidłowości i braków.</t>
  </si>
  <si>
    <t>UM08-6935-UM0820016/17</t>
  </si>
  <si>
    <t>Stowarzyszenie Lokalna Grupa Działania "Dolina Stobrawy"</t>
  </si>
  <si>
    <t>G/1/ 2017</t>
  </si>
  <si>
    <t>Organizacja zajęć dla lokalnej społeczności</t>
  </si>
  <si>
    <r>
      <t xml:space="preserve">Organizacja zajęć dla lokalnej społeczności
</t>
    </r>
    <r>
      <rPr>
        <sz val="10"/>
        <color rgb="FFFF0000"/>
        <rFont val="Calibri"/>
        <family val="2"/>
        <charset val="238"/>
        <scheme val="minor"/>
      </rPr>
      <t>granty</t>
    </r>
  </si>
  <si>
    <t>Rezygnacja wnioskodawcy</t>
  </si>
  <si>
    <t>Zakres operacji niezgodny z rozporządzeniem</t>
  </si>
  <si>
    <t>Wnioskodawca nie złożył uzupełnień/braków w terminie</t>
  </si>
  <si>
    <t>Utworzenie przedsiębiorstwa "Bzykające SPA" świadczącego usługi SPA wraz z apiterapią i usługowego zapylania.</t>
  </si>
  <si>
    <t>Działalność badawcza, naukowa oraz edukacyjna w zakresie archeologii, historii oraz numizmatyki</t>
  </si>
  <si>
    <t>Pracownia Architektoniczna.</t>
  </si>
  <si>
    <t>Podjęcie działalności gospodarczej w zakresie świadczenia usług fotograficznych na terenie gminy Wołczyn</t>
  </si>
  <si>
    <t>Recykling kabli miedzianych i aluminiowych.</t>
  </si>
  <si>
    <t>2018-01-29
2018-04-30</t>
  </si>
  <si>
    <t>2018-03-05
2018-05-25</t>
  </si>
  <si>
    <t>2018-03-29
2018-05-30</t>
  </si>
  <si>
    <t>Poprawa konkurencyjności przedsiębiorstwa MDgroup MARTA HAIN z Kuniowa, poprzez stworzenie nowej, innowacyjnej usługi MDodo oraz stworzenie nowych, trwałych miejsc pracy.</t>
  </si>
  <si>
    <t>Zakup sterowanego numerycznie urządzenia do ostrzenia oraz środków trwałych w celu rozszerzenia zakresu działalności</t>
  </si>
  <si>
    <t>Rozwój firmy Paweł Wyrwich Elektroserwis poprzez zakup sprzętu i wyposażenia oraz stworzenie nowych miejsc pracy.</t>
  </si>
  <si>
    <t>Wzrost konkurencyjności spółki POTIS w wyniku inwestycji rozwojowej w browar rzemieślniczy oraz podnoszenie kompetencji pracowników spółki</t>
  </si>
  <si>
    <t>Rozwój FIRMY USŁUGOWEJ KAROLINA JONEK.</t>
  </si>
  <si>
    <t>Rozwój spółki TORAF poprzez budowę centrum laboratoryjno-biurowego z halą sprzedażową</t>
  </si>
  <si>
    <t>Budowa Kuźni i warsztatu zbrojmistrza</t>
  </si>
  <si>
    <t>Produkcja elementów wycinanych i grawerowanych laserem CO2 za pomocą energii elektrycznej z odnawialnych źródeł energii produkowanej przez elektronikę fotowoltaiczną</t>
  </si>
  <si>
    <t>Budowa ośrodka wypoczynkowego "Źródła Dobrej" początku Doliny Stobrawy z infrastrukturą noclegowo-rekreacyjną i farmy fotowoltaicznej powiązanej z ogrzewaniem innowacyjnego ośrodka</t>
  </si>
  <si>
    <t>2018-05-21
2018-09-27</t>
  </si>
  <si>
    <t>2018-03-28
2018-09-05</t>
  </si>
  <si>
    <t>2018-01-30
2018-07-31</t>
  </si>
  <si>
    <t>2018-05-04
308-08-31</t>
  </si>
  <si>
    <t>2018-04-09
2018-09-20</t>
  </si>
  <si>
    <t xml:space="preserve">30 542,40  </t>
  </si>
  <si>
    <t>UM08-6935-UM0820024/18</t>
  </si>
  <si>
    <t>2G/2018</t>
  </si>
  <si>
    <t>Organizacja wydarzeń kulturalnych integrujących społeczność</t>
  </si>
  <si>
    <r>
      <t xml:space="preserve">Organizacja wydarzeń kulturalnych integrujących społeczność
</t>
    </r>
    <r>
      <rPr>
        <sz val="10"/>
        <color rgb="FFFF0000"/>
        <rFont val="Calibri"/>
        <family val="2"/>
        <charset val="238"/>
        <scheme val="minor"/>
      </rPr>
      <t>granty</t>
    </r>
  </si>
  <si>
    <t>6/2018</t>
  </si>
  <si>
    <t>UM08-6935-UM0810698/18</t>
  </si>
  <si>
    <t>Stowarzyszenie Animacji Lokalnej ARKONA</t>
  </si>
  <si>
    <t>WELESOWY KRAM - rozwój rynków zbytu produktów i usług rzemieślników i twórców Doliny Stobrawy</t>
  </si>
  <si>
    <t>Rozwój rynków zbytu</t>
  </si>
  <si>
    <r>
      <rPr>
        <b/>
        <sz val="16"/>
        <color theme="1"/>
        <rFont val="Calibri"/>
        <family val="2"/>
        <charset val="238"/>
        <scheme val="minor"/>
      </rPr>
      <t xml:space="preserve">Tabela 1. </t>
    </r>
    <r>
      <rPr>
        <sz val="16"/>
        <color theme="1"/>
        <rFont val="Calibri"/>
        <family val="2"/>
        <charset val="238"/>
        <scheme val="minor"/>
      </rPr>
      <t>Stan realizacji LSR w ramach PROW 2014-2020 - poddziałanie 19.2 według stanu na 31 grudnia 2018 r. - Dolina Stobrawy</t>
    </r>
  </si>
  <si>
    <t>2018-04-30
2018-11-28</t>
  </si>
  <si>
    <t>2018-07-05
2018-12-11</t>
  </si>
  <si>
    <t>2018-02-26
2018-11-27</t>
  </si>
  <si>
    <t>2018-03-13
2018-12-11</t>
  </si>
  <si>
    <t>2018-04-20
2018-12-10</t>
  </si>
  <si>
    <t>Brak środków w ramach naboru (6 miesięcy)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</si>
</sst>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;@"/>
    <numFmt numFmtId="165" formatCode="#,##0.00_ ;[Red]\-#,##0.00\ 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4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5" fontId="8" fillId="6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Fill="1" applyBorder="1"/>
    <xf numFmtId="0" fontId="10" fillId="0" borderId="0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/>
    </xf>
    <xf numFmtId="0" fontId="0" fillId="0" borderId="0" xfId="0" applyFont="1"/>
    <xf numFmtId="164" fontId="11" fillId="0" borderId="0" xfId="0" applyNumberFormat="1" applyFont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horizontal="center" vertical="center"/>
    </xf>
    <xf numFmtId="165" fontId="12" fillId="4" borderId="6" xfId="0" applyNumberFormat="1" applyFont="1" applyFill="1" applyBorder="1" applyAlignment="1">
      <alignment horizontal="right" vertical="center" wrapText="1"/>
    </xf>
    <xf numFmtId="0" fontId="12" fillId="4" borderId="11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14" fontId="12" fillId="4" borderId="3" xfId="0" applyNumberFormat="1" applyFont="1" applyFill="1" applyBorder="1" applyAlignment="1">
      <alignment horizontal="center" vertical="center" wrapText="1"/>
    </xf>
    <xf numFmtId="0" fontId="12" fillId="4" borderId="4" xfId="1" applyFont="1" applyFill="1" applyBorder="1" applyAlignment="1">
      <alignment horizontal="center" vertical="center" wrapText="1"/>
    </xf>
    <xf numFmtId="0" fontId="12" fillId="4" borderId="5" xfId="1" applyFont="1" applyFill="1" applyBorder="1" applyAlignment="1">
      <alignment horizontal="center" vertical="center" wrapText="1"/>
    </xf>
    <xf numFmtId="0" fontId="12" fillId="4" borderId="6" xfId="1" applyFont="1" applyFill="1" applyBorder="1" applyAlignment="1">
      <alignment horizontal="center" vertical="center" wrapText="1"/>
    </xf>
    <xf numFmtId="14" fontId="12" fillId="4" borderId="4" xfId="0" applyNumberFormat="1" applyFont="1" applyFill="1" applyBorder="1" applyAlignment="1">
      <alignment horizontal="center" vertical="center" wrapText="1"/>
    </xf>
    <xf numFmtId="14" fontId="12" fillId="4" borderId="5" xfId="0" applyNumberFormat="1" applyFont="1" applyFill="1" applyBorder="1" applyAlignment="1">
      <alignment horizontal="center" vertical="center" wrapText="1"/>
    </xf>
    <xf numFmtId="14" fontId="12" fillId="4" borderId="6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/>
    <xf numFmtId="0" fontId="8" fillId="5" borderId="1" xfId="1" applyFont="1" applyFill="1" applyBorder="1" applyAlignment="1">
      <alignment horizontal="center" vertical="center"/>
    </xf>
    <xf numFmtId="0" fontId="13" fillId="0" borderId="0" xfId="0" applyFont="1"/>
    <xf numFmtId="0" fontId="3" fillId="7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 wrapText="1"/>
    </xf>
    <xf numFmtId="0" fontId="12" fillId="4" borderId="5" xfId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12" fillId="4" borderId="12" xfId="1" applyFont="1" applyFill="1" applyBorder="1" applyAlignment="1">
      <alignment horizontal="center" vertical="center" wrapText="1"/>
    </xf>
    <xf numFmtId="0" fontId="12" fillId="4" borderId="0" xfId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14" fillId="0" borderId="0" xfId="0" applyFont="1"/>
    <xf numFmtId="0" fontId="0" fillId="8" borderId="1" xfId="0" applyFont="1" applyFill="1" applyBorder="1"/>
    <xf numFmtId="0" fontId="8" fillId="9" borderId="1" xfId="0" applyFont="1" applyFill="1" applyBorder="1" applyAlignment="1">
      <alignment horizontal="center" vertical="center"/>
    </xf>
    <xf numFmtId="165" fontId="0" fillId="0" borderId="0" xfId="0" applyNumberFormat="1" applyFont="1"/>
    <xf numFmtId="165" fontId="1" fillId="2" borderId="1" xfId="0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5" fontId="1" fillId="2" borderId="3" xfId="0" applyNumberFormat="1" applyFont="1" applyFill="1" applyBorder="1" applyAlignment="1">
      <alignment horizontal="right" vertical="center"/>
    </xf>
    <xf numFmtId="165" fontId="12" fillId="4" borderId="1" xfId="0" applyNumberFormat="1" applyFont="1" applyFill="1" applyBorder="1" applyAlignment="1">
      <alignment horizontal="right" vertical="center" wrapText="1"/>
    </xf>
    <xf numFmtId="0" fontId="12" fillId="4" borderId="13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/>
    </xf>
    <xf numFmtId="0" fontId="3" fillId="9" borderId="1" xfId="0" applyNumberFormat="1" applyFont="1" applyFill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13" fillId="4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4" fontId="12" fillId="4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/>
    <xf numFmtId="165" fontId="13" fillId="4" borderId="1" xfId="0" applyNumberFormat="1" applyFont="1" applyFill="1" applyBorder="1"/>
    <xf numFmtId="165" fontId="4" fillId="0" borderId="1" xfId="0" applyNumberFormat="1" applyFont="1" applyBorder="1" applyAlignment="1">
      <alignment horizontal="right" vertical="center"/>
    </xf>
    <xf numFmtId="14" fontId="0" fillId="0" borderId="0" xfId="0" applyNumberFormat="1" applyFont="1"/>
    <xf numFmtId="14" fontId="4" fillId="0" borderId="1" xfId="0" applyNumberFormat="1" applyFont="1" applyBorder="1"/>
    <xf numFmtId="14" fontId="13" fillId="4" borderId="1" xfId="0" applyNumberFormat="1" applyFont="1" applyFill="1" applyBorder="1"/>
    <xf numFmtId="14" fontId="12" fillId="4" borderId="6" xfId="0" applyNumberFormat="1" applyFont="1" applyFill="1" applyBorder="1" applyAlignment="1">
      <alignment horizontal="right" vertical="center" wrapText="1"/>
    </xf>
    <xf numFmtId="14" fontId="3" fillId="0" borderId="1" xfId="0" applyNumberFormat="1" applyFont="1" applyFill="1" applyBorder="1" applyAlignment="1">
      <alignment horizontal="right" vertical="center" wrapText="1"/>
    </xf>
    <xf numFmtId="14" fontId="12" fillId="4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3" fillId="9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vertical="center"/>
    </xf>
  </cellXfs>
  <cellStyles count="2"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ferat%20Monitoringu%20i%20Sprawozdawczo&#347;ci/_PROW/_PROW%202014-2020/_ERW-WZ_2014-2020/WZ-wnioski%20z&#322;o&#380;one_2014-2020%20-%20Al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ferat%20Monitoringu%20i%20Sprawozdawczo&#347;ci/_PROW/_PROW%202014-2020/_ERW-WZ_2014-2020/WZ-wnioski%20z&#322;o&#380;one_2014-2020%20JADZ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mity"/>
      <sheetName val="LIMIT "/>
      <sheetName val="BUDŻET LSR"/>
      <sheetName val="wybór_LSR"/>
      <sheetName val="19.1 wsparcie_przygot"/>
      <sheetName val="4.3 scalanie"/>
      <sheetName val="7.2.1 drogi"/>
      <sheetName val="WoPP 7.2 wg beneficjenta"/>
      <sheetName val="WoPP 7.2 wg powiatu realizacji"/>
      <sheetName val="7.2.2 gosp wod-ściekowa"/>
      <sheetName val="WoPP 7.2.2 wg beneficjent"/>
      <sheetName val="7.4 targowiska"/>
      <sheetName val="sprawozdanieTYG_MIES"/>
      <sheetName val="REDUKTOR"/>
      <sheetName val="19.2 operacje inne (I)"/>
      <sheetName val="19.2 premie (II)"/>
      <sheetName val="19.2 granty (III)"/>
      <sheetName val="19.3 współpraca"/>
      <sheetName val="19.4 koszty bież i aktyw"/>
      <sheetName val="LGD od A-Z"/>
      <sheetName val="DANE TELEADRESOWE LGD"/>
      <sheetName val="powiaty_gminy"/>
      <sheetName val="Arkusz1"/>
      <sheetName val="Arkusz3"/>
      <sheetName val="Arkusz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Limity"/>
      <sheetName val="LIMIT "/>
      <sheetName val="BUDŻET LSR"/>
      <sheetName val="wybór_LSR"/>
      <sheetName val="19.1 wsparcie_przygot"/>
      <sheetName val="4.3 scalanie"/>
      <sheetName val="7.2.1 drogi"/>
      <sheetName val="WoPP 7.2 wg beneficjenta"/>
      <sheetName val="WoPP 7.2 wg powiatu realizacji"/>
      <sheetName val="7.2.2 gosp wod-ściekowa"/>
      <sheetName val="WoPP 7.2.2 wg beneficjent"/>
      <sheetName val="sprawozdanieTYG_MIES"/>
      <sheetName val="REDUKTOR"/>
      <sheetName val="19.2 operacje inne (I)"/>
      <sheetName val="19.2 premie (II)"/>
      <sheetName val="19.2 granty (III)"/>
      <sheetName val="19.3 współpraca"/>
      <sheetName val="19.4 koszty bież i aktyw"/>
      <sheetName val="LGD od A-Z"/>
      <sheetName val="DANE TELEADRESOWE LGD"/>
      <sheetName val="powiaty_gminy"/>
      <sheetName val="Arkusz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8"/>
  <sheetViews>
    <sheetView tabSelected="1" zoomScale="65" zoomScaleNormal="65" zoomScaleSheetLayoutView="65" workbookViewId="0">
      <pane xSplit="2" ySplit="2" topLeftCell="D93" activePane="bottomRight" state="frozen"/>
      <selection pane="topRight" activeCell="C1" sqref="C1"/>
      <selection pane="bottomLeft" activeCell="A3" sqref="A3"/>
      <selection pane="bottomRight" activeCell="Q99" sqref="Q99"/>
    </sheetView>
  </sheetViews>
  <sheetFormatPr defaultRowHeight="15" outlineLevelCol="1" x14ac:dyDescent="0.25"/>
  <cols>
    <col min="1" max="1" width="5.42578125" style="16" customWidth="1"/>
    <col min="2" max="2" width="25.85546875" style="16" customWidth="1"/>
    <col min="3" max="3" width="19.7109375" style="16" customWidth="1"/>
    <col min="4" max="4" width="37.140625" style="16" customWidth="1"/>
    <col min="5" max="5" width="10.7109375" style="16" customWidth="1" outlineLevel="1"/>
    <col min="6" max="6" width="18.7109375" style="16" customWidth="1" outlineLevel="1"/>
    <col min="7" max="8" width="10.7109375" style="16" customWidth="1" outlineLevel="1"/>
    <col min="9" max="9" width="11.28515625" style="16" customWidth="1" outlineLevel="1"/>
    <col min="10" max="10" width="17" style="16" customWidth="1" outlineLevel="1"/>
    <col min="11" max="11" width="14.28515625" style="16" customWidth="1" outlineLevel="1"/>
    <col min="12" max="12" width="12.5703125" style="16" customWidth="1" outlineLevel="1"/>
    <col min="13" max="13" width="16.42578125" style="57" customWidth="1" outlineLevel="1"/>
    <col min="14" max="14" width="16.42578125" style="16" customWidth="1" outlineLevel="1"/>
    <col min="15" max="15" width="14.42578125" style="16" customWidth="1" outlineLevel="1"/>
    <col min="16" max="16" width="17.85546875" style="16" customWidth="1" outlineLevel="1"/>
    <col min="17" max="17" width="15.42578125" style="16" customWidth="1" outlineLevel="1"/>
    <col min="18" max="18" width="13.28515625" style="70" customWidth="1"/>
    <col min="19" max="20" width="18.85546875" style="57" customWidth="1"/>
    <col min="21" max="21" width="14" style="79" customWidth="1"/>
    <col min="22" max="23" width="17.42578125" style="57" customWidth="1"/>
    <col min="24" max="16384" width="9.140625" style="16"/>
  </cols>
  <sheetData>
    <row r="1" spans="1:23" ht="21" x14ac:dyDescent="0.35">
      <c r="A1" s="54" t="s">
        <v>317</v>
      </c>
    </row>
    <row r="2" spans="1:23" ht="91.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7</v>
      </c>
      <c r="F2" s="1" t="s">
        <v>8</v>
      </c>
      <c r="G2" s="1" t="s">
        <v>11</v>
      </c>
      <c r="H2" s="1" t="s">
        <v>12</v>
      </c>
      <c r="I2" s="1" t="s">
        <v>4</v>
      </c>
      <c r="J2" s="1" t="s">
        <v>15</v>
      </c>
      <c r="K2" s="1" t="s">
        <v>6</v>
      </c>
      <c r="L2" s="1" t="s">
        <v>5</v>
      </c>
      <c r="M2" s="58" t="s">
        <v>16</v>
      </c>
      <c r="N2" s="1" t="s">
        <v>6</v>
      </c>
      <c r="O2" s="1" t="s">
        <v>20</v>
      </c>
      <c r="P2" s="1" t="s">
        <v>9</v>
      </c>
      <c r="Q2" s="1" t="s">
        <v>10</v>
      </c>
      <c r="R2" s="71" t="s">
        <v>274</v>
      </c>
      <c r="S2" s="58" t="s">
        <v>16</v>
      </c>
      <c r="T2" s="58" t="s">
        <v>6</v>
      </c>
      <c r="U2" s="71" t="s">
        <v>275</v>
      </c>
      <c r="V2" s="58" t="s">
        <v>16</v>
      </c>
      <c r="W2" s="58" t="s">
        <v>6</v>
      </c>
    </row>
    <row r="3" spans="1:23" s="37" customFormat="1" ht="58.5" customHeight="1" x14ac:dyDescent="0.2">
      <c r="A3" s="15">
        <v>1</v>
      </c>
      <c r="B3" s="48" t="s">
        <v>29</v>
      </c>
      <c r="C3" s="12" t="s">
        <v>120</v>
      </c>
      <c r="D3" s="12" t="s">
        <v>145</v>
      </c>
      <c r="E3" s="93" t="s">
        <v>24</v>
      </c>
      <c r="F3" s="91" t="s">
        <v>26</v>
      </c>
      <c r="G3" s="22" t="s">
        <v>18</v>
      </c>
      <c r="H3" s="35"/>
      <c r="I3" s="20">
        <v>42769</v>
      </c>
      <c r="J3" s="8">
        <v>60000</v>
      </c>
      <c r="K3" s="8">
        <v>38178</v>
      </c>
      <c r="L3" s="7"/>
      <c r="M3" s="9"/>
      <c r="N3" s="9"/>
      <c r="O3" s="2">
        <v>42815</v>
      </c>
      <c r="P3" s="2" t="s">
        <v>268</v>
      </c>
      <c r="Q3" s="2" t="s">
        <v>270</v>
      </c>
      <c r="R3" s="72"/>
      <c r="S3" s="76"/>
      <c r="T3" s="76"/>
      <c r="U3" s="80"/>
      <c r="V3" s="76"/>
      <c r="W3" s="76"/>
    </row>
    <row r="4" spans="1:23" s="37" customFormat="1" ht="58.5" customHeight="1" x14ac:dyDescent="0.2">
      <c r="A4" s="38">
        <v>2</v>
      </c>
      <c r="B4" s="24" t="s">
        <v>30</v>
      </c>
      <c r="C4" s="12" t="s">
        <v>121</v>
      </c>
      <c r="D4" s="12" t="s">
        <v>146</v>
      </c>
      <c r="E4" s="93"/>
      <c r="F4" s="91"/>
      <c r="G4" s="22" t="s">
        <v>18</v>
      </c>
      <c r="H4" s="35"/>
      <c r="I4" s="20">
        <v>42769</v>
      </c>
      <c r="J4" s="8">
        <v>60000</v>
      </c>
      <c r="K4" s="8">
        <v>38178</v>
      </c>
      <c r="L4" s="7"/>
      <c r="M4" s="9"/>
      <c r="N4" s="9"/>
      <c r="O4" s="2">
        <v>42815</v>
      </c>
      <c r="P4" s="2" t="s">
        <v>268</v>
      </c>
      <c r="Q4" s="2" t="s">
        <v>270</v>
      </c>
      <c r="R4" s="72"/>
      <c r="S4" s="76"/>
      <c r="T4" s="76"/>
      <c r="U4" s="80"/>
      <c r="V4" s="76"/>
      <c r="W4" s="76"/>
    </row>
    <row r="5" spans="1:23" s="37" customFormat="1" ht="58.5" customHeight="1" x14ac:dyDescent="0.2">
      <c r="A5" s="38">
        <v>3</v>
      </c>
      <c r="B5" s="24" t="s">
        <v>31</v>
      </c>
      <c r="C5" s="12" t="s">
        <v>122</v>
      </c>
      <c r="D5" s="12" t="s">
        <v>147</v>
      </c>
      <c r="E5" s="93"/>
      <c r="F5" s="91"/>
      <c r="G5" s="22" t="s">
        <v>18</v>
      </c>
      <c r="H5" s="35" t="s">
        <v>18</v>
      </c>
      <c r="I5" s="20">
        <v>42769</v>
      </c>
      <c r="J5" s="8">
        <v>60000</v>
      </c>
      <c r="K5" s="8">
        <v>38178</v>
      </c>
      <c r="L5" s="7"/>
      <c r="M5" s="9"/>
      <c r="N5" s="9"/>
      <c r="O5" s="7">
        <v>42815</v>
      </c>
      <c r="P5" s="2" t="s">
        <v>268</v>
      </c>
      <c r="Q5" s="2" t="s">
        <v>270</v>
      </c>
      <c r="R5" s="72"/>
      <c r="S5" s="76"/>
      <c r="T5" s="76"/>
      <c r="U5" s="80"/>
      <c r="V5" s="76"/>
      <c r="W5" s="76"/>
    </row>
    <row r="6" spans="1:23" s="37" customFormat="1" ht="58.5" customHeight="1" x14ac:dyDescent="0.2">
      <c r="A6" s="15">
        <v>4</v>
      </c>
      <c r="B6" s="24" t="s">
        <v>32</v>
      </c>
      <c r="C6" s="12" t="s">
        <v>123</v>
      </c>
      <c r="D6" s="12" t="s">
        <v>148</v>
      </c>
      <c r="E6" s="93"/>
      <c r="F6" s="91"/>
      <c r="G6" s="22" t="s">
        <v>18</v>
      </c>
      <c r="H6" s="35"/>
      <c r="I6" s="20">
        <v>42769</v>
      </c>
      <c r="J6" s="8">
        <v>60000</v>
      </c>
      <c r="K6" s="8">
        <v>38178</v>
      </c>
      <c r="L6" s="7"/>
      <c r="M6" s="9"/>
      <c r="N6" s="9"/>
      <c r="O6" s="2">
        <v>42815</v>
      </c>
      <c r="P6" s="2" t="s">
        <v>268</v>
      </c>
      <c r="Q6" s="2" t="s">
        <v>270</v>
      </c>
      <c r="R6" s="72"/>
      <c r="S6" s="76"/>
      <c r="T6" s="76"/>
      <c r="U6" s="80"/>
      <c r="V6" s="76"/>
      <c r="W6" s="76"/>
    </row>
    <row r="7" spans="1:23" s="37" customFormat="1" ht="58.5" customHeight="1" x14ac:dyDescent="0.2">
      <c r="A7" s="15">
        <v>5</v>
      </c>
      <c r="B7" s="48" t="s">
        <v>33</v>
      </c>
      <c r="C7" s="12" t="s">
        <v>124</v>
      </c>
      <c r="D7" s="12" t="s">
        <v>149</v>
      </c>
      <c r="E7" s="93"/>
      <c r="F7" s="91"/>
      <c r="G7" s="22" t="s">
        <v>18</v>
      </c>
      <c r="H7" s="35" t="s">
        <v>18</v>
      </c>
      <c r="I7" s="20">
        <v>42769</v>
      </c>
      <c r="J7" s="8">
        <v>60000</v>
      </c>
      <c r="K7" s="8">
        <v>38178</v>
      </c>
      <c r="L7" s="20"/>
      <c r="M7" s="21"/>
      <c r="N7" s="21"/>
      <c r="O7" s="2">
        <v>42815</v>
      </c>
      <c r="P7" s="2" t="s">
        <v>268</v>
      </c>
      <c r="Q7" s="2" t="s">
        <v>270</v>
      </c>
      <c r="R7" s="72"/>
      <c r="S7" s="76"/>
      <c r="T7" s="76"/>
      <c r="U7" s="80"/>
      <c r="V7" s="76"/>
      <c r="W7" s="76"/>
    </row>
    <row r="8" spans="1:23" s="37" customFormat="1" ht="58.5" customHeight="1" x14ac:dyDescent="0.2">
      <c r="A8" s="15">
        <v>6</v>
      </c>
      <c r="B8" s="24" t="s">
        <v>34</v>
      </c>
      <c r="C8" s="12" t="s">
        <v>125</v>
      </c>
      <c r="D8" s="12" t="s">
        <v>150</v>
      </c>
      <c r="E8" s="93"/>
      <c r="F8" s="91"/>
      <c r="G8" s="22" t="s">
        <v>18</v>
      </c>
      <c r="H8" s="35" t="s">
        <v>18</v>
      </c>
      <c r="I8" s="20">
        <v>42769</v>
      </c>
      <c r="J8" s="8">
        <v>60000</v>
      </c>
      <c r="K8" s="8">
        <v>38178</v>
      </c>
      <c r="L8" s="7"/>
      <c r="M8" s="9"/>
      <c r="N8" s="9"/>
      <c r="O8" s="2">
        <v>42815</v>
      </c>
      <c r="P8" s="2" t="s">
        <v>268</v>
      </c>
      <c r="Q8" s="2" t="s">
        <v>270</v>
      </c>
      <c r="R8" s="72"/>
      <c r="S8" s="76"/>
      <c r="T8" s="76"/>
      <c r="U8" s="80"/>
      <c r="V8" s="76"/>
      <c r="W8" s="76"/>
    </row>
    <row r="9" spans="1:23" s="37" customFormat="1" ht="58.5" customHeight="1" x14ac:dyDescent="0.2">
      <c r="A9" s="15">
        <v>7</v>
      </c>
      <c r="B9" s="48" t="s">
        <v>35</v>
      </c>
      <c r="C9" s="12" t="s">
        <v>126</v>
      </c>
      <c r="D9" s="12" t="s">
        <v>151</v>
      </c>
      <c r="E9" s="93"/>
      <c r="F9" s="91"/>
      <c r="G9" s="22" t="s">
        <v>18</v>
      </c>
      <c r="H9" s="35"/>
      <c r="I9" s="20">
        <v>42769</v>
      </c>
      <c r="J9" s="8">
        <v>60000</v>
      </c>
      <c r="K9" s="8">
        <v>38178</v>
      </c>
      <c r="L9" s="7"/>
      <c r="M9" s="9"/>
      <c r="N9" s="9"/>
      <c r="O9" s="2">
        <v>42815</v>
      </c>
      <c r="P9" s="2" t="s">
        <v>268</v>
      </c>
      <c r="Q9" s="2" t="s">
        <v>270</v>
      </c>
      <c r="R9" s="72"/>
      <c r="S9" s="76"/>
      <c r="T9" s="76"/>
      <c r="U9" s="80"/>
      <c r="V9" s="76"/>
      <c r="W9" s="76"/>
    </row>
    <row r="10" spans="1:23" s="37" customFormat="1" ht="58.5" customHeight="1" x14ac:dyDescent="0.2">
      <c r="A10" s="15">
        <v>8</v>
      </c>
      <c r="B10" s="24" t="s">
        <v>36</v>
      </c>
      <c r="C10" s="12" t="s">
        <v>127</v>
      </c>
      <c r="D10" s="12" t="s">
        <v>152</v>
      </c>
      <c r="E10" s="93"/>
      <c r="F10" s="91"/>
      <c r="G10" s="22" t="s">
        <v>18</v>
      </c>
      <c r="H10" s="35" t="s">
        <v>18</v>
      </c>
      <c r="I10" s="20">
        <v>42769</v>
      </c>
      <c r="J10" s="8">
        <v>60000</v>
      </c>
      <c r="K10" s="8">
        <v>38178</v>
      </c>
      <c r="L10" s="7"/>
      <c r="M10" s="9"/>
      <c r="N10" s="9"/>
      <c r="O10" s="2">
        <v>42815</v>
      </c>
      <c r="P10" s="2" t="s">
        <v>268</v>
      </c>
      <c r="Q10" s="2" t="s">
        <v>270</v>
      </c>
      <c r="R10" s="72"/>
      <c r="S10" s="76"/>
      <c r="T10" s="76"/>
      <c r="U10" s="80"/>
      <c r="V10" s="76"/>
      <c r="W10" s="76"/>
    </row>
    <row r="11" spans="1:23" s="37" customFormat="1" ht="58.5" customHeight="1" x14ac:dyDescent="0.2">
      <c r="A11" s="15">
        <v>9</v>
      </c>
      <c r="B11" s="48" t="s">
        <v>37</v>
      </c>
      <c r="C11" s="12" t="s">
        <v>128</v>
      </c>
      <c r="D11" s="12" t="s">
        <v>153</v>
      </c>
      <c r="E11" s="93"/>
      <c r="F11" s="91"/>
      <c r="G11" s="22" t="s">
        <v>18</v>
      </c>
      <c r="H11" s="35"/>
      <c r="I11" s="20">
        <v>42769</v>
      </c>
      <c r="J11" s="8">
        <v>60000</v>
      </c>
      <c r="K11" s="8">
        <v>38178</v>
      </c>
      <c r="L11" s="7"/>
      <c r="M11" s="9"/>
      <c r="N11" s="9"/>
      <c r="O11" s="2">
        <v>42815</v>
      </c>
      <c r="P11" s="43" t="s">
        <v>268</v>
      </c>
      <c r="Q11" s="2" t="s">
        <v>270</v>
      </c>
      <c r="R11" s="72"/>
      <c r="S11" s="76"/>
      <c r="T11" s="76"/>
      <c r="U11" s="80"/>
      <c r="V11" s="76"/>
      <c r="W11" s="76"/>
    </row>
    <row r="12" spans="1:23" s="37" customFormat="1" ht="58.5" customHeight="1" x14ac:dyDescent="0.2">
      <c r="A12" s="15">
        <v>10</v>
      </c>
      <c r="B12" s="24" t="s">
        <v>38</v>
      </c>
      <c r="C12" s="12" t="s">
        <v>129</v>
      </c>
      <c r="D12" s="12" t="s">
        <v>154</v>
      </c>
      <c r="E12" s="93"/>
      <c r="F12" s="91"/>
      <c r="G12" s="22" t="s">
        <v>18</v>
      </c>
      <c r="H12" s="35"/>
      <c r="I12" s="20">
        <v>42769</v>
      </c>
      <c r="J12" s="8">
        <v>60000</v>
      </c>
      <c r="K12" s="8">
        <v>38178</v>
      </c>
      <c r="L12" s="7"/>
      <c r="M12" s="9"/>
      <c r="N12" s="9"/>
      <c r="O12" s="2">
        <v>42815</v>
      </c>
      <c r="P12" s="43" t="s">
        <v>268</v>
      </c>
      <c r="Q12" s="2" t="s">
        <v>270</v>
      </c>
      <c r="R12" s="72"/>
      <c r="S12" s="76"/>
      <c r="T12" s="76"/>
      <c r="U12" s="80"/>
      <c r="V12" s="76"/>
      <c r="W12" s="76"/>
    </row>
    <row r="13" spans="1:23" s="37" customFormat="1" ht="58.5" customHeight="1" x14ac:dyDescent="0.2">
      <c r="A13" s="15">
        <v>11</v>
      </c>
      <c r="B13" s="48" t="s">
        <v>39</v>
      </c>
      <c r="C13" s="12" t="s">
        <v>130</v>
      </c>
      <c r="D13" s="12" t="s">
        <v>155</v>
      </c>
      <c r="E13" s="93"/>
      <c r="F13" s="91"/>
      <c r="G13" s="22" t="s">
        <v>18</v>
      </c>
      <c r="H13" s="35" t="s">
        <v>18</v>
      </c>
      <c r="I13" s="20">
        <v>42769</v>
      </c>
      <c r="J13" s="8">
        <v>60000</v>
      </c>
      <c r="K13" s="8">
        <v>38178</v>
      </c>
      <c r="L13" s="7"/>
      <c r="M13" s="9"/>
      <c r="N13" s="9"/>
      <c r="O13" s="2">
        <v>42815</v>
      </c>
      <c r="P13" s="43" t="s">
        <v>268</v>
      </c>
      <c r="Q13" s="2" t="s">
        <v>270</v>
      </c>
      <c r="R13" s="72"/>
      <c r="S13" s="76"/>
      <c r="T13" s="76"/>
      <c r="U13" s="80"/>
      <c r="V13" s="76"/>
      <c r="W13" s="76"/>
    </row>
    <row r="14" spans="1:23" s="37" customFormat="1" ht="58.5" customHeight="1" x14ac:dyDescent="0.2">
      <c r="A14" s="15">
        <v>12</v>
      </c>
      <c r="B14" s="24" t="s">
        <v>40</v>
      </c>
      <c r="C14" s="12" t="s">
        <v>131</v>
      </c>
      <c r="D14" s="12" t="s">
        <v>156</v>
      </c>
      <c r="E14" s="93"/>
      <c r="F14" s="91"/>
      <c r="G14" s="22" t="s">
        <v>19</v>
      </c>
      <c r="H14" s="35"/>
      <c r="I14" s="20">
        <v>42769</v>
      </c>
      <c r="J14" s="8">
        <v>60000</v>
      </c>
      <c r="K14" s="8">
        <v>38178</v>
      </c>
      <c r="L14" s="7"/>
      <c r="M14" s="9"/>
      <c r="N14" s="9"/>
      <c r="O14" s="2">
        <v>42815</v>
      </c>
      <c r="P14" s="43" t="s">
        <v>268</v>
      </c>
      <c r="Q14" s="2" t="s">
        <v>270</v>
      </c>
      <c r="R14" s="72"/>
      <c r="S14" s="76"/>
      <c r="T14" s="76"/>
      <c r="U14" s="80"/>
      <c r="V14" s="76"/>
      <c r="W14" s="76"/>
    </row>
    <row r="15" spans="1:23" s="37" customFormat="1" ht="58.5" customHeight="1" x14ac:dyDescent="0.2">
      <c r="A15" s="15">
        <v>13</v>
      </c>
      <c r="B15" s="24" t="s">
        <v>41</v>
      </c>
      <c r="C15" s="12" t="s">
        <v>132</v>
      </c>
      <c r="D15" s="12" t="s">
        <v>157</v>
      </c>
      <c r="E15" s="93"/>
      <c r="F15" s="91"/>
      <c r="G15" s="22" t="s">
        <v>19</v>
      </c>
      <c r="H15" s="35"/>
      <c r="I15" s="20">
        <v>42769</v>
      </c>
      <c r="J15" s="8">
        <v>60000</v>
      </c>
      <c r="K15" s="8">
        <v>38178</v>
      </c>
      <c r="L15" s="7"/>
      <c r="M15" s="9"/>
      <c r="N15" s="9"/>
      <c r="O15" s="2">
        <v>42815</v>
      </c>
      <c r="P15" s="43" t="s">
        <v>268</v>
      </c>
      <c r="Q15" s="2" t="s">
        <v>270</v>
      </c>
      <c r="R15" s="72"/>
      <c r="S15" s="76"/>
      <c r="T15" s="76"/>
      <c r="U15" s="80"/>
      <c r="V15" s="76"/>
      <c r="W15" s="76"/>
    </row>
    <row r="16" spans="1:23" s="37" customFormat="1" ht="58.5" customHeight="1" x14ac:dyDescent="0.2">
      <c r="A16" s="15">
        <v>14</v>
      </c>
      <c r="B16" s="24" t="s">
        <v>42</v>
      </c>
      <c r="C16" s="12" t="s">
        <v>133</v>
      </c>
      <c r="D16" s="12" t="s">
        <v>158</v>
      </c>
      <c r="E16" s="93"/>
      <c r="F16" s="91"/>
      <c r="G16" s="22" t="s">
        <v>19</v>
      </c>
      <c r="H16" s="35"/>
      <c r="I16" s="20">
        <v>42769</v>
      </c>
      <c r="J16" s="8">
        <v>60000</v>
      </c>
      <c r="K16" s="8">
        <v>38178</v>
      </c>
      <c r="L16" s="7"/>
      <c r="M16" s="9"/>
      <c r="N16" s="9"/>
      <c r="O16" s="2">
        <v>42815</v>
      </c>
      <c r="P16" s="43" t="s">
        <v>268</v>
      </c>
      <c r="Q16" s="2" t="s">
        <v>270</v>
      </c>
      <c r="R16" s="72"/>
      <c r="S16" s="76"/>
      <c r="T16" s="76"/>
      <c r="U16" s="80"/>
      <c r="V16" s="76"/>
      <c r="W16" s="76"/>
    </row>
    <row r="17" spans="1:23" s="37" customFormat="1" ht="58.5" customHeight="1" x14ac:dyDescent="0.2">
      <c r="A17" s="15">
        <v>15</v>
      </c>
      <c r="B17" s="24" t="s">
        <v>43</v>
      </c>
      <c r="C17" s="12" t="s">
        <v>134</v>
      </c>
      <c r="D17" s="12" t="s">
        <v>159</v>
      </c>
      <c r="E17" s="93"/>
      <c r="F17" s="91"/>
      <c r="G17" s="22" t="s">
        <v>19</v>
      </c>
      <c r="H17" s="43"/>
      <c r="I17" s="20">
        <v>42769</v>
      </c>
      <c r="J17" s="8">
        <v>60000</v>
      </c>
      <c r="K17" s="8">
        <v>38178</v>
      </c>
      <c r="L17" s="7"/>
      <c r="M17" s="9"/>
      <c r="N17" s="9"/>
      <c r="O17" s="2">
        <v>42815</v>
      </c>
      <c r="P17" s="43" t="s">
        <v>268</v>
      </c>
      <c r="Q17" s="2" t="s">
        <v>270</v>
      </c>
      <c r="R17" s="72"/>
      <c r="S17" s="76"/>
      <c r="T17" s="76"/>
      <c r="U17" s="80"/>
      <c r="V17" s="76"/>
      <c r="W17" s="76"/>
    </row>
    <row r="18" spans="1:23" s="37" customFormat="1" ht="58.5" customHeight="1" x14ac:dyDescent="0.2">
      <c r="A18" s="15">
        <v>16</v>
      </c>
      <c r="B18" s="24" t="s">
        <v>44</v>
      </c>
      <c r="C18" s="12" t="s">
        <v>135</v>
      </c>
      <c r="D18" s="12" t="s">
        <v>160</v>
      </c>
      <c r="E18" s="93"/>
      <c r="F18" s="91"/>
      <c r="G18" s="22" t="s">
        <v>19</v>
      </c>
      <c r="H18" s="43" t="s">
        <v>18</v>
      </c>
      <c r="I18" s="20">
        <v>42769</v>
      </c>
      <c r="J18" s="8">
        <v>60000</v>
      </c>
      <c r="K18" s="8">
        <v>38178</v>
      </c>
      <c r="L18" s="7"/>
      <c r="M18" s="9"/>
      <c r="N18" s="9"/>
      <c r="O18" s="2">
        <v>42815</v>
      </c>
      <c r="P18" s="43" t="s">
        <v>268</v>
      </c>
      <c r="Q18" s="2" t="s">
        <v>270</v>
      </c>
      <c r="R18" s="72"/>
      <c r="S18" s="76"/>
      <c r="T18" s="76"/>
      <c r="U18" s="80"/>
      <c r="V18" s="76"/>
      <c r="W18" s="76"/>
    </row>
    <row r="19" spans="1:23" s="37" customFormat="1" ht="58.5" customHeight="1" x14ac:dyDescent="0.2">
      <c r="A19" s="15">
        <v>17</v>
      </c>
      <c r="B19" s="24" t="s">
        <v>45</v>
      </c>
      <c r="C19" s="12" t="s">
        <v>136</v>
      </c>
      <c r="D19" s="12" t="s">
        <v>161</v>
      </c>
      <c r="E19" s="93"/>
      <c r="F19" s="91"/>
      <c r="G19" s="22" t="s">
        <v>19</v>
      </c>
      <c r="H19" s="43" t="s">
        <v>18</v>
      </c>
      <c r="I19" s="20">
        <v>42769</v>
      </c>
      <c r="J19" s="8">
        <v>60000</v>
      </c>
      <c r="K19" s="8">
        <v>38178</v>
      </c>
      <c r="L19" s="7"/>
      <c r="M19" s="9"/>
      <c r="N19" s="9"/>
      <c r="O19" s="2">
        <v>42815</v>
      </c>
      <c r="P19" s="43" t="s">
        <v>268</v>
      </c>
      <c r="Q19" s="2" t="s">
        <v>270</v>
      </c>
      <c r="R19" s="72"/>
      <c r="S19" s="76"/>
      <c r="T19" s="76"/>
      <c r="U19" s="80"/>
      <c r="V19" s="76"/>
      <c r="W19" s="76"/>
    </row>
    <row r="20" spans="1:23" s="37" customFormat="1" ht="58.5" customHeight="1" x14ac:dyDescent="0.2">
      <c r="A20" s="15">
        <v>18</v>
      </c>
      <c r="B20" s="24" t="s">
        <v>46</v>
      </c>
      <c r="C20" s="12" t="s">
        <v>137</v>
      </c>
      <c r="D20" s="12" t="s">
        <v>162</v>
      </c>
      <c r="E20" s="93"/>
      <c r="F20" s="91"/>
      <c r="G20" s="22" t="s">
        <v>19</v>
      </c>
      <c r="H20" s="43"/>
      <c r="I20" s="20">
        <v>42769</v>
      </c>
      <c r="J20" s="8">
        <v>60000</v>
      </c>
      <c r="K20" s="8">
        <v>38178</v>
      </c>
      <c r="L20" s="7"/>
      <c r="M20" s="9"/>
      <c r="N20" s="9"/>
      <c r="O20" s="2">
        <v>42815</v>
      </c>
      <c r="P20" s="43" t="s">
        <v>268</v>
      </c>
      <c r="Q20" s="2" t="s">
        <v>270</v>
      </c>
      <c r="R20" s="72"/>
      <c r="S20" s="76"/>
      <c r="T20" s="76"/>
      <c r="U20" s="80"/>
      <c r="V20" s="76"/>
      <c r="W20" s="76"/>
    </row>
    <row r="21" spans="1:23" s="37" customFormat="1" ht="58.5" customHeight="1" x14ac:dyDescent="0.2">
      <c r="A21" s="15">
        <v>19</v>
      </c>
      <c r="B21" s="24" t="s">
        <v>47</v>
      </c>
      <c r="C21" s="12" t="s">
        <v>138</v>
      </c>
      <c r="D21" s="12" t="s">
        <v>163</v>
      </c>
      <c r="E21" s="93"/>
      <c r="F21" s="91"/>
      <c r="G21" s="22" t="s">
        <v>19</v>
      </c>
      <c r="H21" s="43"/>
      <c r="I21" s="20">
        <v>42769</v>
      </c>
      <c r="J21" s="8">
        <v>60000</v>
      </c>
      <c r="K21" s="8">
        <v>38178</v>
      </c>
      <c r="L21" s="7"/>
      <c r="M21" s="9"/>
      <c r="N21" s="9"/>
      <c r="O21" s="2">
        <v>42815</v>
      </c>
      <c r="P21" s="43" t="s">
        <v>268</v>
      </c>
      <c r="Q21" s="2" t="s">
        <v>270</v>
      </c>
      <c r="R21" s="72"/>
      <c r="S21" s="76"/>
      <c r="T21" s="76"/>
      <c r="U21" s="80"/>
      <c r="V21" s="76"/>
      <c r="W21" s="76"/>
    </row>
    <row r="22" spans="1:23" s="37" customFormat="1" ht="58.5" customHeight="1" x14ac:dyDescent="0.2">
      <c r="A22" s="15">
        <v>20</v>
      </c>
      <c r="B22" s="24" t="s">
        <v>48</v>
      </c>
      <c r="C22" s="12" t="s">
        <v>139</v>
      </c>
      <c r="D22" s="12" t="s">
        <v>164</v>
      </c>
      <c r="E22" s="93"/>
      <c r="F22" s="91"/>
      <c r="G22" s="22" t="s">
        <v>19</v>
      </c>
      <c r="H22" s="35"/>
      <c r="I22" s="20">
        <v>42769</v>
      </c>
      <c r="J22" s="8">
        <v>60000</v>
      </c>
      <c r="K22" s="8">
        <v>38178</v>
      </c>
      <c r="L22" s="7"/>
      <c r="M22" s="9"/>
      <c r="N22" s="9"/>
      <c r="O22" s="2">
        <v>42815</v>
      </c>
      <c r="P22" s="43" t="s">
        <v>268</v>
      </c>
      <c r="Q22" s="2" t="s">
        <v>270</v>
      </c>
      <c r="R22" s="72"/>
      <c r="S22" s="76"/>
      <c r="T22" s="76"/>
      <c r="U22" s="80"/>
      <c r="V22" s="76"/>
      <c r="W22" s="76"/>
    </row>
    <row r="23" spans="1:23" s="37" customFormat="1" ht="58.5" customHeight="1" x14ac:dyDescent="0.2">
      <c r="A23" s="15">
        <v>21</v>
      </c>
      <c r="B23" s="48" t="s">
        <v>49</v>
      </c>
      <c r="C23" s="12" t="s">
        <v>140</v>
      </c>
      <c r="D23" s="12" t="s">
        <v>165</v>
      </c>
      <c r="E23" s="93"/>
      <c r="F23" s="91"/>
      <c r="G23" s="22" t="s">
        <v>19</v>
      </c>
      <c r="H23" s="35"/>
      <c r="I23" s="20">
        <v>42769</v>
      </c>
      <c r="J23" s="8">
        <v>60000</v>
      </c>
      <c r="K23" s="8">
        <v>38178</v>
      </c>
      <c r="L23" s="7"/>
      <c r="M23" s="9"/>
      <c r="N23" s="9"/>
      <c r="O23" s="2">
        <v>42815</v>
      </c>
      <c r="P23" s="43" t="s">
        <v>268</v>
      </c>
      <c r="Q23" s="2" t="s">
        <v>270</v>
      </c>
      <c r="R23" s="72"/>
      <c r="S23" s="76"/>
      <c r="T23" s="76"/>
      <c r="U23" s="80"/>
      <c r="V23" s="76"/>
      <c r="W23" s="76"/>
    </row>
    <row r="24" spans="1:23" s="37" customFormat="1" ht="58.5" customHeight="1" x14ac:dyDescent="0.2">
      <c r="A24" s="15">
        <v>22</v>
      </c>
      <c r="B24" s="24" t="s">
        <v>50</v>
      </c>
      <c r="C24" s="12" t="s">
        <v>141</v>
      </c>
      <c r="D24" s="12" t="s">
        <v>166</v>
      </c>
      <c r="E24" s="93"/>
      <c r="F24" s="91"/>
      <c r="G24" s="22" t="s">
        <v>19</v>
      </c>
      <c r="H24" s="35"/>
      <c r="I24" s="20">
        <v>42769</v>
      </c>
      <c r="J24" s="8">
        <v>60000</v>
      </c>
      <c r="K24" s="8">
        <v>38178</v>
      </c>
      <c r="L24" s="7"/>
      <c r="M24" s="9"/>
      <c r="N24" s="9"/>
      <c r="O24" s="2">
        <v>42815</v>
      </c>
      <c r="P24" s="43" t="s">
        <v>268</v>
      </c>
      <c r="Q24" s="2" t="s">
        <v>270</v>
      </c>
      <c r="R24" s="72"/>
      <c r="S24" s="76"/>
      <c r="T24" s="76"/>
      <c r="U24" s="80"/>
      <c r="V24" s="76"/>
      <c r="W24" s="76"/>
    </row>
    <row r="25" spans="1:23" s="37" customFormat="1" ht="58.5" customHeight="1" x14ac:dyDescent="0.2">
      <c r="A25" s="15">
        <v>23</v>
      </c>
      <c r="B25" s="48" t="s">
        <v>51</v>
      </c>
      <c r="C25" s="12" t="s">
        <v>142</v>
      </c>
      <c r="D25" s="12" t="s">
        <v>167</v>
      </c>
      <c r="E25" s="93"/>
      <c r="F25" s="91"/>
      <c r="G25" s="22" t="s">
        <v>19</v>
      </c>
      <c r="H25" s="35"/>
      <c r="I25" s="20">
        <v>42769</v>
      </c>
      <c r="J25" s="8">
        <v>60000</v>
      </c>
      <c r="K25" s="8">
        <v>38178</v>
      </c>
      <c r="L25" s="7"/>
      <c r="M25" s="9"/>
      <c r="N25" s="9"/>
      <c r="O25" s="2">
        <v>42815</v>
      </c>
      <c r="P25" s="43" t="s">
        <v>268</v>
      </c>
      <c r="Q25" s="2" t="s">
        <v>270</v>
      </c>
      <c r="R25" s="72"/>
      <c r="S25" s="76"/>
      <c r="T25" s="76"/>
      <c r="U25" s="80"/>
      <c r="V25" s="76"/>
      <c r="W25" s="76"/>
    </row>
    <row r="26" spans="1:23" s="37" customFormat="1" ht="58.5" customHeight="1" x14ac:dyDescent="0.2">
      <c r="A26" s="15">
        <v>24</v>
      </c>
      <c r="B26" s="24" t="s">
        <v>52</v>
      </c>
      <c r="C26" s="12" t="s">
        <v>143</v>
      </c>
      <c r="D26" s="12" t="s">
        <v>168</v>
      </c>
      <c r="E26" s="93"/>
      <c r="F26" s="91"/>
      <c r="G26" s="22" t="s">
        <v>19</v>
      </c>
      <c r="H26" s="35"/>
      <c r="I26" s="20">
        <v>42769</v>
      </c>
      <c r="J26" s="8">
        <v>60000</v>
      </c>
      <c r="K26" s="8">
        <v>38178</v>
      </c>
      <c r="L26" s="7"/>
      <c r="M26" s="9"/>
      <c r="N26" s="9"/>
      <c r="O26" s="2">
        <v>42815</v>
      </c>
      <c r="P26" s="43" t="s">
        <v>268</v>
      </c>
      <c r="Q26" s="2" t="s">
        <v>270</v>
      </c>
      <c r="R26" s="72"/>
      <c r="S26" s="76"/>
      <c r="T26" s="76"/>
      <c r="U26" s="80"/>
      <c r="V26" s="76"/>
      <c r="W26" s="76"/>
    </row>
    <row r="27" spans="1:23" s="37" customFormat="1" ht="58.5" customHeight="1" x14ac:dyDescent="0.2">
      <c r="A27" s="15">
        <v>25</v>
      </c>
      <c r="B27" s="48" t="s">
        <v>53</v>
      </c>
      <c r="C27" s="12" t="s">
        <v>144</v>
      </c>
      <c r="D27" s="12" t="s">
        <v>169</v>
      </c>
      <c r="E27" s="94"/>
      <c r="F27" s="92"/>
      <c r="G27" s="22" t="s">
        <v>19</v>
      </c>
      <c r="H27" s="35"/>
      <c r="I27" s="20">
        <v>42769</v>
      </c>
      <c r="J27" s="8">
        <v>60000</v>
      </c>
      <c r="K27" s="8">
        <v>38178</v>
      </c>
      <c r="L27" s="7"/>
      <c r="M27" s="9"/>
      <c r="N27" s="9"/>
      <c r="O27" s="2">
        <v>42815</v>
      </c>
      <c r="P27" s="43" t="s">
        <v>268</v>
      </c>
      <c r="Q27" s="2" t="s">
        <v>270</v>
      </c>
      <c r="R27" s="72"/>
      <c r="S27" s="76"/>
      <c r="T27" s="76"/>
      <c r="U27" s="80"/>
      <c r="V27" s="76"/>
      <c r="W27" s="76"/>
    </row>
    <row r="28" spans="1:23" s="39" customFormat="1" ht="25.5" customHeight="1" x14ac:dyDescent="0.2">
      <c r="A28" s="29"/>
      <c r="B28" s="30"/>
      <c r="C28" s="42"/>
      <c r="D28" s="42"/>
      <c r="E28" s="26"/>
      <c r="F28" s="26"/>
      <c r="G28" s="30"/>
      <c r="H28" s="30"/>
      <c r="I28" s="31"/>
      <c r="J28" s="25">
        <f>SUM(J3:J27)</f>
        <v>1500000</v>
      </c>
      <c r="K28" s="25">
        <f t="shared" ref="K28:N28" si="0">SUM(K3:K27)</f>
        <v>954450</v>
      </c>
      <c r="L28" s="25"/>
      <c r="M28" s="25">
        <f t="shared" si="0"/>
        <v>0</v>
      </c>
      <c r="N28" s="25">
        <f t="shared" si="0"/>
        <v>0</v>
      </c>
      <c r="O28" s="28"/>
      <c r="P28" s="28"/>
      <c r="Q28" s="28"/>
      <c r="R28" s="73"/>
      <c r="S28" s="77"/>
      <c r="T28" s="77"/>
      <c r="U28" s="81"/>
      <c r="V28" s="77"/>
      <c r="W28" s="77"/>
    </row>
    <row r="29" spans="1:23" s="37" customFormat="1" ht="58.5" customHeight="1" x14ac:dyDescent="0.2">
      <c r="A29" s="40">
        <v>26</v>
      </c>
      <c r="B29" s="23" t="s">
        <v>54</v>
      </c>
      <c r="C29" s="12" t="s">
        <v>170</v>
      </c>
      <c r="D29" s="12" t="s">
        <v>190</v>
      </c>
      <c r="E29" s="98" t="s">
        <v>25</v>
      </c>
      <c r="F29" s="100" t="s">
        <v>27</v>
      </c>
      <c r="G29" s="22" t="s">
        <v>18</v>
      </c>
      <c r="H29" s="45"/>
      <c r="I29" s="20">
        <v>42769</v>
      </c>
      <c r="J29" s="11">
        <v>97709</v>
      </c>
      <c r="K29" s="11">
        <v>62172.236700000001</v>
      </c>
      <c r="L29" s="46"/>
      <c r="M29" s="11"/>
      <c r="N29" s="11"/>
      <c r="O29" s="2">
        <v>42815</v>
      </c>
      <c r="P29" s="43" t="s">
        <v>268</v>
      </c>
      <c r="Q29" s="2" t="s">
        <v>270</v>
      </c>
      <c r="R29" s="72"/>
      <c r="S29" s="76"/>
      <c r="T29" s="76"/>
      <c r="U29" s="80"/>
      <c r="V29" s="76"/>
      <c r="W29" s="76"/>
    </row>
    <row r="30" spans="1:23" s="37" customFormat="1" ht="58.5" customHeight="1" x14ac:dyDescent="0.2">
      <c r="A30" s="40">
        <v>27</v>
      </c>
      <c r="B30" s="23" t="s">
        <v>55</v>
      </c>
      <c r="C30" s="12" t="s">
        <v>171</v>
      </c>
      <c r="D30" s="12" t="s">
        <v>191</v>
      </c>
      <c r="E30" s="98"/>
      <c r="F30" s="100"/>
      <c r="G30" s="22" t="s">
        <v>18</v>
      </c>
      <c r="H30" s="45"/>
      <c r="I30" s="20">
        <v>42769</v>
      </c>
      <c r="J30" s="11">
        <v>200000</v>
      </c>
      <c r="K30" s="11">
        <v>127260</v>
      </c>
      <c r="L30" s="46"/>
      <c r="M30" s="11"/>
      <c r="N30" s="11"/>
      <c r="O30" s="2">
        <v>42815</v>
      </c>
      <c r="P30" s="43" t="s">
        <v>268</v>
      </c>
      <c r="Q30" s="2" t="s">
        <v>270</v>
      </c>
      <c r="R30" s="72"/>
      <c r="S30" s="76"/>
      <c r="T30" s="76"/>
      <c r="U30" s="80"/>
      <c r="V30" s="76"/>
      <c r="W30" s="76"/>
    </row>
    <row r="31" spans="1:23" s="37" customFormat="1" ht="58.5" customHeight="1" x14ac:dyDescent="0.2">
      <c r="A31" s="40">
        <v>28</v>
      </c>
      <c r="B31" s="23" t="s">
        <v>56</v>
      </c>
      <c r="C31" s="12" t="s">
        <v>172</v>
      </c>
      <c r="D31" s="12" t="s">
        <v>192</v>
      </c>
      <c r="E31" s="98"/>
      <c r="F31" s="100"/>
      <c r="G31" s="22" t="s">
        <v>18</v>
      </c>
      <c r="H31" s="45"/>
      <c r="I31" s="20">
        <v>42769</v>
      </c>
      <c r="J31" s="11">
        <v>75851</v>
      </c>
      <c r="K31" s="11">
        <v>48263.991300000002</v>
      </c>
      <c r="L31" s="46"/>
      <c r="M31" s="11"/>
      <c r="N31" s="11"/>
      <c r="O31" s="2">
        <v>42815</v>
      </c>
      <c r="P31" s="43" t="s">
        <v>268</v>
      </c>
      <c r="Q31" s="2" t="s">
        <v>270</v>
      </c>
      <c r="R31" s="72"/>
      <c r="S31" s="76"/>
      <c r="T31" s="76"/>
      <c r="U31" s="80"/>
      <c r="V31" s="76"/>
      <c r="W31" s="76"/>
    </row>
    <row r="32" spans="1:23" s="37" customFormat="1" ht="58.5" customHeight="1" x14ac:dyDescent="0.2">
      <c r="A32" s="40">
        <v>29</v>
      </c>
      <c r="B32" s="23" t="s">
        <v>57</v>
      </c>
      <c r="C32" s="12" t="s">
        <v>173</v>
      </c>
      <c r="D32" s="12" t="s">
        <v>193</v>
      </c>
      <c r="E32" s="98"/>
      <c r="F32" s="100"/>
      <c r="G32" s="22" t="s">
        <v>18</v>
      </c>
      <c r="H32" s="45" t="s">
        <v>18</v>
      </c>
      <c r="I32" s="20">
        <v>42769</v>
      </c>
      <c r="J32" s="11">
        <v>200000</v>
      </c>
      <c r="K32" s="11">
        <v>127260</v>
      </c>
      <c r="L32" s="46"/>
      <c r="M32" s="11"/>
      <c r="N32" s="11"/>
      <c r="O32" s="2">
        <v>42815</v>
      </c>
      <c r="P32" s="43" t="s">
        <v>268</v>
      </c>
      <c r="Q32" s="2" t="s">
        <v>270</v>
      </c>
      <c r="R32" s="72"/>
      <c r="S32" s="76"/>
      <c r="T32" s="76"/>
      <c r="U32" s="80"/>
      <c r="V32" s="76"/>
      <c r="W32" s="76"/>
    </row>
    <row r="33" spans="1:23" s="37" customFormat="1" ht="58.5" customHeight="1" x14ac:dyDescent="0.2">
      <c r="A33" s="40">
        <v>30</v>
      </c>
      <c r="B33" s="23" t="s">
        <v>58</v>
      </c>
      <c r="C33" s="12" t="s">
        <v>174</v>
      </c>
      <c r="D33" s="12" t="s">
        <v>194</v>
      </c>
      <c r="E33" s="98"/>
      <c r="F33" s="100"/>
      <c r="G33" s="22" t="s">
        <v>18</v>
      </c>
      <c r="H33" s="45"/>
      <c r="I33" s="20">
        <v>42769</v>
      </c>
      <c r="J33" s="11">
        <v>150000</v>
      </c>
      <c r="K33" s="11">
        <v>95445</v>
      </c>
      <c r="L33" s="46"/>
      <c r="M33" s="11"/>
      <c r="N33" s="11"/>
      <c r="O33" s="2">
        <v>42815</v>
      </c>
      <c r="P33" s="43" t="s">
        <v>268</v>
      </c>
      <c r="Q33" s="2" t="s">
        <v>270</v>
      </c>
      <c r="R33" s="72"/>
      <c r="S33" s="76"/>
      <c r="T33" s="76"/>
      <c r="U33" s="80"/>
      <c r="V33" s="76"/>
      <c r="W33" s="76"/>
    </row>
    <row r="34" spans="1:23" s="37" customFormat="1" ht="58.5" customHeight="1" x14ac:dyDescent="0.2">
      <c r="A34" s="40">
        <v>31</v>
      </c>
      <c r="B34" s="23" t="s">
        <v>59</v>
      </c>
      <c r="C34" s="12" t="s">
        <v>175</v>
      </c>
      <c r="D34" s="12" t="s">
        <v>195</v>
      </c>
      <c r="E34" s="98"/>
      <c r="F34" s="100"/>
      <c r="G34" s="22" t="s">
        <v>18</v>
      </c>
      <c r="H34" s="45"/>
      <c r="I34" s="20">
        <v>42769</v>
      </c>
      <c r="J34" s="11">
        <v>99925</v>
      </c>
      <c r="K34" s="11">
        <v>63582.277499999997</v>
      </c>
      <c r="L34" s="46"/>
      <c r="M34" s="11"/>
      <c r="N34" s="11"/>
      <c r="O34" s="2">
        <v>42815</v>
      </c>
      <c r="P34" s="43" t="s">
        <v>268</v>
      </c>
      <c r="Q34" s="2" t="s">
        <v>270</v>
      </c>
      <c r="R34" s="72"/>
      <c r="S34" s="76"/>
      <c r="T34" s="76"/>
      <c r="U34" s="80"/>
      <c r="V34" s="76"/>
      <c r="W34" s="76"/>
    </row>
    <row r="35" spans="1:23" s="37" customFormat="1" ht="58.5" customHeight="1" x14ac:dyDescent="0.2">
      <c r="A35" s="40">
        <v>32</v>
      </c>
      <c r="B35" s="23" t="s">
        <v>60</v>
      </c>
      <c r="C35" s="12" t="s">
        <v>176</v>
      </c>
      <c r="D35" s="12" t="s">
        <v>196</v>
      </c>
      <c r="E35" s="98"/>
      <c r="F35" s="100"/>
      <c r="G35" s="22" t="s">
        <v>19</v>
      </c>
      <c r="H35" s="45" t="s">
        <v>18</v>
      </c>
      <c r="I35" s="20">
        <v>42769</v>
      </c>
      <c r="J35" s="11">
        <v>99919</v>
      </c>
      <c r="K35" s="11">
        <v>63578.459700000007</v>
      </c>
      <c r="L35" s="46"/>
      <c r="M35" s="11"/>
      <c r="N35" s="11"/>
      <c r="O35" s="2">
        <v>42815</v>
      </c>
      <c r="P35" s="43" t="s">
        <v>268</v>
      </c>
      <c r="Q35" s="2" t="s">
        <v>270</v>
      </c>
      <c r="R35" s="72"/>
      <c r="S35" s="76"/>
      <c r="T35" s="76"/>
      <c r="U35" s="80"/>
      <c r="V35" s="76"/>
      <c r="W35" s="76"/>
    </row>
    <row r="36" spans="1:23" s="37" customFormat="1" ht="58.5" customHeight="1" x14ac:dyDescent="0.2">
      <c r="A36" s="40">
        <v>33</v>
      </c>
      <c r="B36" s="23" t="s">
        <v>61</v>
      </c>
      <c r="C36" s="12" t="s">
        <v>177</v>
      </c>
      <c r="D36" s="12" t="s">
        <v>197</v>
      </c>
      <c r="E36" s="98"/>
      <c r="F36" s="100"/>
      <c r="G36" s="22" t="s">
        <v>19</v>
      </c>
      <c r="H36" s="45" t="s">
        <v>18</v>
      </c>
      <c r="I36" s="20">
        <v>42769</v>
      </c>
      <c r="J36" s="11">
        <v>149900</v>
      </c>
      <c r="K36" s="11">
        <v>95381.37</v>
      </c>
      <c r="L36" s="46"/>
      <c r="M36" s="11"/>
      <c r="N36" s="11"/>
      <c r="O36" s="2">
        <v>42815</v>
      </c>
      <c r="P36" s="43" t="s">
        <v>268</v>
      </c>
      <c r="Q36" s="2" t="s">
        <v>270</v>
      </c>
      <c r="R36" s="72"/>
      <c r="S36" s="76"/>
      <c r="T36" s="76"/>
      <c r="U36" s="80"/>
      <c r="V36" s="76"/>
      <c r="W36" s="76"/>
    </row>
    <row r="37" spans="1:23" s="37" customFormat="1" ht="58.5" customHeight="1" x14ac:dyDescent="0.2">
      <c r="A37" s="40">
        <v>34</v>
      </c>
      <c r="B37" s="23" t="s">
        <v>62</v>
      </c>
      <c r="C37" s="12" t="s">
        <v>178</v>
      </c>
      <c r="D37" s="12" t="s">
        <v>198</v>
      </c>
      <c r="E37" s="98"/>
      <c r="F37" s="100"/>
      <c r="G37" s="22" t="s">
        <v>19</v>
      </c>
      <c r="H37" s="45"/>
      <c r="I37" s="20">
        <v>42769</v>
      </c>
      <c r="J37" s="11">
        <v>149502</v>
      </c>
      <c r="K37" s="11">
        <v>95128.122600000002</v>
      </c>
      <c r="L37" s="46"/>
      <c r="M37" s="11"/>
      <c r="N37" s="11"/>
      <c r="O37" s="2">
        <v>42815</v>
      </c>
      <c r="P37" s="43" t="s">
        <v>268</v>
      </c>
      <c r="Q37" s="2" t="s">
        <v>270</v>
      </c>
      <c r="R37" s="72"/>
      <c r="S37" s="76"/>
      <c r="T37" s="76"/>
      <c r="U37" s="80"/>
      <c r="V37" s="76"/>
      <c r="W37" s="76"/>
    </row>
    <row r="38" spans="1:23" s="37" customFormat="1" ht="58.5" customHeight="1" x14ac:dyDescent="0.2">
      <c r="A38" s="40">
        <v>35</v>
      </c>
      <c r="B38" s="23" t="s">
        <v>63</v>
      </c>
      <c r="C38" s="12" t="s">
        <v>179</v>
      </c>
      <c r="D38" s="12" t="s">
        <v>199</v>
      </c>
      <c r="E38" s="98"/>
      <c r="F38" s="100"/>
      <c r="G38" s="22" t="s">
        <v>19</v>
      </c>
      <c r="H38" s="45"/>
      <c r="I38" s="20">
        <v>42769</v>
      </c>
      <c r="J38" s="11">
        <v>148827</v>
      </c>
      <c r="K38" s="11">
        <v>94698.6201</v>
      </c>
      <c r="L38" s="46"/>
      <c r="M38" s="11"/>
      <c r="N38" s="11"/>
      <c r="O38" s="2">
        <v>42815</v>
      </c>
      <c r="P38" s="43" t="s">
        <v>268</v>
      </c>
      <c r="Q38" s="2" t="s">
        <v>270</v>
      </c>
      <c r="R38" s="72"/>
      <c r="S38" s="76"/>
      <c r="T38" s="76"/>
      <c r="U38" s="80"/>
      <c r="V38" s="76"/>
      <c r="W38" s="76"/>
    </row>
    <row r="39" spans="1:23" s="37" customFormat="1" ht="58.5" customHeight="1" x14ac:dyDescent="0.2">
      <c r="A39" s="40">
        <v>36</v>
      </c>
      <c r="B39" s="23" t="s">
        <v>64</v>
      </c>
      <c r="C39" s="12" t="s">
        <v>180</v>
      </c>
      <c r="D39" s="12" t="s">
        <v>200</v>
      </c>
      <c r="E39" s="98"/>
      <c r="F39" s="100"/>
      <c r="G39" s="22" t="s">
        <v>19</v>
      </c>
      <c r="H39" s="45"/>
      <c r="I39" s="20">
        <v>42769</v>
      </c>
      <c r="J39" s="11">
        <v>76116</v>
      </c>
      <c r="K39" s="11">
        <v>48432.610800000002</v>
      </c>
      <c r="L39" s="46"/>
      <c r="M39" s="11"/>
      <c r="N39" s="11"/>
      <c r="O39" s="2">
        <v>42815</v>
      </c>
      <c r="P39" s="43" t="s">
        <v>268</v>
      </c>
      <c r="Q39" s="2" t="s">
        <v>270</v>
      </c>
      <c r="R39" s="72"/>
      <c r="S39" s="76"/>
      <c r="T39" s="76"/>
      <c r="U39" s="80"/>
      <c r="V39" s="76"/>
      <c r="W39" s="76"/>
    </row>
    <row r="40" spans="1:23" s="37" customFormat="1" ht="58.5" customHeight="1" x14ac:dyDescent="0.2">
      <c r="A40" s="40">
        <v>37</v>
      </c>
      <c r="B40" s="23" t="s">
        <v>65</v>
      </c>
      <c r="C40" s="12" t="s">
        <v>181</v>
      </c>
      <c r="D40" s="12" t="s">
        <v>201</v>
      </c>
      <c r="E40" s="98"/>
      <c r="F40" s="100"/>
      <c r="G40" s="22" t="s">
        <v>19</v>
      </c>
      <c r="H40" s="45"/>
      <c r="I40" s="20">
        <v>42769</v>
      </c>
      <c r="J40" s="11">
        <v>200000</v>
      </c>
      <c r="K40" s="11">
        <v>127260</v>
      </c>
      <c r="L40" s="46"/>
      <c r="M40" s="11"/>
      <c r="N40" s="11"/>
      <c r="O40" s="2">
        <v>42815</v>
      </c>
      <c r="P40" s="43" t="s">
        <v>268</v>
      </c>
      <c r="Q40" s="2" t="s">
        <v>270</v>
      </c>
      <c r="R40" s="72"/>
      <c r="S40" s="76"/>
      <c r="T40" s="76"/>
      <c r="U40" s="80"/>
      <c r="V40" s="76"/>
      <c r="W40" s="76"/>
    </row>
    <row r="41" spans="1:23" s="37" customFormat="1" ht="58.5" customHeight="1" x14ac:dyDescent="0.2">
      <c r="A41" s="40">
        <v>38</v>
      </c>
      <c r="B41" s="23" t="s">
        <v>66</v>
      </c>
      <c r="C41" s="12" t="s">
        <v>182</v>
      </c>
      <c r="D41" s="12" t="s">
        <v>202</v>
      </c>
      <c r="E41" s="98"/>
      <c r="F41" s="100"/>
      <c r="G41" s="22" t="s">
        <v>19</v>
      </c>
      <c r="H41" s="45"/>
      <c r="I41" s="20">
        <v>42769</v>
      </c>
      <c r="J41" s="11">
        <v>98000</v>
      </c>
      <c r="K41" s="11">
        <v>62357.4</v>
      </c>
      <c r="L41" s="46"/>
      <c r="M41" s="11"/>
      <c r="N41" s="11"/>
      <c r="O41" s="2">
        <v>42815</v>
      </c>
      <c r="P41" s="43" t="s">
        <v>268</v>
      </c>
      <c r="Q41" s="2" t="s">
        <v>270</v>
      </c>
      <c r="R41" s="72"/>
      <c r="S41" s="76"/>
      <c r="T41" s="76"/>
      <c r="U41" s="80"/>
      <c r="V41" s="76"/>
      <c r="W41" s="76"/>
    </row>
    <row r="42" spans="1:23" s="37" customFormat="1" ht="58.5" customHeight="1" x14ac:dyDescent="0.2">
      <c r="A42" s="40">
        <v>39</v>
      </c>
      <c r="B42" s="23" t="s">
        <v>67</v>
      </c>
      <c r="C42" s="12" t="s">
        <v>183</v>
      </c>
      <c r="D42" s="12" t="s">
        <v>203</v>
      </c>
      <c r="E42" s="98"/>
      <c r="F42" s="100"/>
      <c r="G42" s="22" t="s">
        <v>19</v>
      </c>
      <c r="H42" s="45"/>
      <c r="I42" s="20">
        <v>42769</v>
      </c>
      <c r="J42" s="11">
        <v>81955</v>
      </c>
      <c r="K42" s="11">
        <v>52147.966500000002</v>
      </c>
      <c r="L42" s="46"/>
      <c r="M42" s="11"/>
      <c r="N42" s="11"/>
      <c r="O42" s="2">
        <v>42815</v>
      </c>
      <c r="P42" s="43" t="s">
        <v>268</v>
      </c>
      <c r="Q42" s="2" t="s">
        <v>270</v>
      </c>
      <c r="R42" s="72"/>
      <c r="S42" s="76"/>
      <c r="T42" s="76"/>
      <c r="U42" s="80"/>
      <c r="V42" s="76"/>
      <c r="W42" s="76"/>
    </row>
    <row r="43" spans="1:23" s="37" customFormat="1" ht="58.5" customHeight="1" x14ac:dyDescent="0.2">
      <c r="A43" s="40">
        <v>40</v>
      </c>
      <c r="B43" s="23" t="s">
        <v>68</v>
      </c>
      <c r="C43" s="12" t="s">
        <v>184</v>
      </c>
      <c r="D43" s="12" t="s">
        <v>204</v>
      </c>
      <c r="E43" s="98"/>
      <c r="F43" s="100"/>
      <c r="G43" s="22" t="s">
        <v>19</v>
      </c>
      <c r="H43" s="45"/>
      <c r="I43" s="20">
        <v>42769</v>
      </c>
      <c r="J43" s="11">
        <v>200000</v>
      </c>
      <c r="K43" s="11">
        <v>127260</v>
      </c>
      <c r="L43" s="46"/>
      <c r="M43" s="11"/>
      <c r="N43" s="11"/>
      <c r="O43" s="2">
        <v>42815</v>
      </c>
      <c r="P43" s="43" t="s">
        <v>268</v>
      </c>
      <c r="Q43" s="2" t="s">
        <v>270</v>
      </c>
      <c r="R43" s="72"/>
      <c r="S43" s="76"/>
      <c r="T43" s="76"/>
      <c r="U43" s="80"/>
      <c r="V43" s="76"/>
      <c r="W43" s="76"/>
    </row>
    <row r="44" spans="1:23" s="37" customFormat="1" ht="58.5" customHeight="1" x14ac:dyDescent="0.2">
      <c r="A44" s="40">
        <v>41</v>
      </c>
      <c r="B44" s="23" t="s">
        <v>69</v>
      </c>
      <c r="C44" s="12" t="s">
        <v>185</v>
      </c>
      <c r="D44" s="12" t="s">
        <v>205</v>
      </c>
      <c r="E44" s="98"/>
      <c r="F44" s="100"/>
      <c r="G44" s="22" t="s">
        <v>19</v>
      </c>
      <c r="H44" s="45"/>
      <c r="I44" s="20">
        <v>42769</v>
      </c>
      <c r="J44" s="11">
        <v>76650</v>
      </c>
      <c r="K44" s="11">
        <v>48772.394999999997</v>
      </c>
      <c r="L44" s="46"/>
      <c r="M44" s="11"/>
      <c r="N44" s="11"/>
      <c r="O44" s="2">
        <v>42815</v>
      </c>
      <c r="P44" s="43" t="s">
        <v>268</v>
      </c>
      <c r="Q44" s="2" t="s">
        <v>270</v>
      </c>
      <c r="R44" s="72"/>
      <c r="S44" s="76"/>
      <c r="T44" s="76"/>
      <c r="U44" s="80"/>
      <c r="V44" s="76"/>
      <c r="W44" s="76"/>
    </row>
    <row r="45" spans="1:23" s="37" customFormat="1" ht="58.5" customHeight="1" x14ac:dyDescent="0.2">
      <c r="A45" s="40">
        <v>42</v>
      </c>
      <c r="B45" s="23" t="s">
        <v>70</v>
      </c>
      <c r="C45" s="12" t="s">
        <v>186</v>
      </c>
      <c r="D45" s="12" t="s">
        <v>206</v>
      </c>
      <c r="E45" s="98"/>
      <c r="F45" s="100"/>
      <c r="G45" s="22" t="s">
        <v>19</v>
      </c>
      <c r="H45" s="45"/>
      <c r="I45" s="20">
        <v>42769</v>
      </c>
      <c r="J45" s="11">
        <v>86066</v>
      </c>
      <c r="K45" s="11">
        <v>54763.7958</v>
      </c>
      <c r="L45" s="46"/>
      <c r="M45" s="11"/>
      <c r="N45" s="11"/>
      <c r="O45" s="2">
        <v>42815</v>
      </c>
      <c r="P45" s="43" t="s">
        <v>268</v>
      </c>
      <c r="Q45" s="2" t="s">
        <v>270</v>
      </c>
      <c r="R45" s="72"/>
      <c r="S45" s="76"/>
      <c r="T45" s="76"/>
      <c r="U45" s="80"/>
      <c r="V45" s="76"/>
      <c r="W45" s="76"/>
    </row>
    <row r="46" spans="1:23" s="37" customFormat="1" ht="58.5" customHeight="1" x14ac:dyDescent="0.2">
      <c r="A46" s="40">
        <v>43</v>
      </c>
      <c r="B46" s="23" t="s">
        <v>71</v>
      </c>
      <c r="C46" s="12" t="s">
        <v>211</v>
      </c>
      <c r="D46" s="12" t="s">
        <v>207</v>
      </c>
      <c r="E46" s="98"/>
      <c r="F46" s="100"/>
      <c r="G46" s="22" t="s">
        <v>19</v>
      </c>
      <c r="H46" s="45" t="s">
        <v>18</v>
      </c>
      <c r="I46" s="20">
        <v>42769</v>
      </c>
      <c r="J46" s="11">
        <v>149000</v>
      </c>
      <c r="K46" s="11">
        <v>94808.7</v>
      </c>
      <c r="L46" s="46"/>
      <c r="M46" s="11"/>
      <c r="N46" s="11"/>
      <c r="O46" s="2">
        <v>42815</v>
      </c>
      <c r="P46" s="43" t="s">
        <v>268</v>
      </c>
      <c r="Q46" s="2" t="s">
        <v>270</v>
      </c>
      <c r="R46" s="72"/>
      <c r="S46" s="76"/>
      <c r="T46" s="76"/>
      <c r="U46" s="80"/>
      <c r="V46" s="76"/>
      <c r="W46" s="76"/>
    </row>
    <row r="47" spans="1:23" s="37" customFormat="1" ht="58.5" customHeight="1" x14ac:dyDescent="0.2">
      <c r="A47" s="40">
        <v>44</v>
      </c>
      <c r="B47" s="23" t="s">
        <v>72</v>
      </c>
      <c r="C47" s="12" t="s">
        <v>187</v>
      </c>
      <c r="D47" s="12" t="s">
        <v>208</v>
      </c>
      <c r="E47" s="98"/>
      <c r="F47" s="100"/>
      <c r="G47" s="22" t="s">
        <v>19</v>
      </c>
      <c r="H47" s="45" t="s">
        <v>18</v>
      </c>
      <c r="I47" s="20">
        <v>42769</v>
      </c>
      <c r="J47" s="11">
        <v>161766</v>
      </c>
      <c r="K47" s="11">
        <v>102931.7058</v>
      </c>
      <c r="L47" s="46"/>
      <c r="M47" s="11"/>
      <c r="N47" s="11"/>
      <c r="O47" s="2">
        <v>42815</v>
      </c>
      <c r="P47" s="43" t="s">
        <v>268</v>
      </c>
      <c r="Q47" s="2" t="s">
        <v>270</v>
      </c>
      <c r="R47" s="72"/>
      <c r="S47" s="76"/>
      <c r="T47" s="76"/>
      <c r="U47" s="80"/>
      <c r="V47" s="76"/>
      <c r="W47" s="76"/>
    </row>
    <row r="48" spans="1:23" s="37" customFormat="1" ht="58.5" customHeight="1" x14ac:dyDescent="0.2">
      <c r="A48" s="40">
        <v>45</v>
      </c>
      <c r="B48" s="23" t="s">
        <v>73</v>
      </c>
      <c r="C48" s="12" t="s">
        <v>188</v>
      </c>
      <c r="D48" s="12" t="s">
        <v>209</v>
      </c>
      <c r="E48" s="98"/>
      <c r="F48" s="100"/>
      <c r="G48" s="22" t="s">
        <v>19</v>
      </c>
      <c r="H48" s="47"/>
      <c r="I48" s="20">
        <v>42769</v>
      </c>
      <c r="J48" s="11">
        <v>150000</v>
      </c>
      <c r="K48" s="11">
        <v>95445</v>
      </c>
      <c r="L48" s="46"/>
      <c r="M48" s="11"/>
      <c r="N48" s="11"/>
      <c r="O48" s="2">
        <v>42815</v>
      </c>
      <c r="P48" s="43" t="s">
        <v>268</v>
      </c>
      <c r="Q48" s="2" t="s">
        <v>270</v>
      </c>
      <c r="R48" s="72"/>
      <c r="S48" s="76"/>
      <c r="T48" s="76"/>
      <c r="U48" s="80"/>
      <c r="V48" s="76"/>
      <c r="W48" s="76"/>
    </row>
    <row r="49" spans="1:23" s="37" customFormat="1" ht="58.5" customHeight="1" x14ac:dyDescent="0.2">
      <c r="A49" s="51">
        <v>46</v>
      </c>
      <c r="B49" s="23" t="s">
        <v>74</v>
      </c>
      <c r="C49" s="12" t="s">
        <v>189</v>
      </c>
      <c r="D49" s="12" t="s">
        <v>210</v>
      </c>
      <c r="E49" s="99"/>
      <c r="F49" s="101"/>
      <c r="G49" s="22" t="s">
        <v>19</v>
      </c>
      <c r="H49" s="47"/>
      <c r="I49" s="20">
        <v>42769</v>
      </c>
      <c r="J49" s="11">
        <v>70000</v>
      </c>
      <c r="K49" s="11">
        <v>44541</v>
      </c>
      <c r="L49" s="46"/>
      <c r="M49" s="11"/>
      <c r="N49" s="11"/>
      <c r="O49" s="2">
        <v>42815</v>
      </c>
      <c r="P49" s="43" t="s">
        <v>268</v>
      </c>
      <c r="Q49" s="2" t="s">
        <v>270</v>
      </c>
      <c r="R49" s="72"/>
      <c r="S49" s="76"/>
      <c r="T49" s="76"/>
      <c r="U49" s="80"/>
      <c r="V49" s="76"/>
      <c r="W49" s="76"/>
    </row>
    <row r="50" spans="1:23" s="39" customFormat="1" ht="25.5" customHeight="1" x14ac:dyDescent="0.2">
      <c r="A50" s="49"/>
      <c r="B50" s="50"/>
      <c r="C50" s="42"/>
      <c r="D50" s="42"/>
      <c r="E50" s="30"/>
      <c r="F50" s="30"/>
      <c r="G50" s="30"/>
      <c r="H50" s="30"/>
      <c r="I50" s="31"/>
      <c r="J50" s="25">
        <f>SUM(J29:J49)</f>
        <v>2721186</v>
      </c>
      <c r="K50" s="25">
        <f t="shared" ref="K50:N50" si="1">SUM(K29:K49)</f>
        <v>1731490.6518000001</v>
      </c>
      <c r="L50" s="25"/>
      <c r="M50" s="25">
        <f t="shared" si="1"/>
        <v>0</v>
      </c>
      <c r="N50" s="25">
        <f t="shared" si="1"/>
        <v>0</v>
      </c>
      <c r="O50" s="32"/>
      <c r="P50" s="33"/>
      <c r="Q50" s="34"/>
      <c r="R50" s="73"/>
      <c r="S50" s="77"/>
      <c r="T50" s="77"/>
      <c r="U50" s="81"/>
      <c r="V50" s="77"/>
      <c r="W50" s="77"/>
    </row>
    <row r="51" spans="1:23" s="37" customFormat="1" ht="58.5" customHeight="1" x14ac:dyDescent="0.2">
      <c r="A51" s="56">
        <v>47</v>
      </c>
      <c r="B51" s="24" t="s">
        <v>75</v>
      </c>
      <c r="C51" s="12" t="s">
        <v>212</v>
      </c>
      <c r="D51" s="12" t="s">
        <v>217</v>
      </c>
      <c r="E51" s="102" t="s">
        <v>21</v>
      </c>
      <c r="F51" s="105" t="s">
        <v>28</v>
      </c>
      <c r="G51" s="19" t="s">
        <v>18</v>
      </c>
      <c r="H51" s="35"/>
      <c r="I51" s="20">
        <v>42821</v>
      </c>
      <c r="J51" s="9">
        <v>414702.18450416473</v>
      </c>
      <c r="K51" s="9">
        <v>263875</v>
      </c>
      <c r="L51" s="7">
        <v>43069</v>
      </c>
      <c r="M51" s="9">
        <v>414702.18450416473</v>
      </c>
      <c r="N51" s="9">
        <v>263875</v>
      </c>
      <c r="O51" s="2"/>
      <c r="P51" s="35"/>
      <c r="Q51" s="2" t="s">
        <v>271</v>
      </c>
      <c r="R51" s="72"/>
      <c r="S51" s="76"/>
      <c r="T51" s="76"/>
      <c r="U51" s="80"/>
      <c r="V51" s="76"/>
      <c r="W51" s="76"/>
    </row>
    <row r="52" spans="1:23" s="37" customFormat="1" ht="58.5" customHeight="1" x14ac:dyDescent="0.2">
      <c r="A52" s="56">
        <v>48</v>
      </c>
      <c r="B52" s="24" t="s">
        <v>76</v>
      </c>
      <c r="C52" s="12" t="s">
        <v>213</v>
      </c>
      <c r="D52" s="12" t="s">
        <v>218</v>
      </c>
      <c r="E52" s="103"/>
      <c r="F52" s="100"/>
      <c r="G52" s="19" t="s">
        <v>18</v>
      </c>
      <c r="H52" s="43"/>
      <c r="I52" s="20">
        <v>42821</v>
      </c>
      <c r="J52" s="9">
        <v>570138.29954424012</v>
      </c>
      <c r="K52" s="9">
        <v>362779</v>
      </c>
      <c r="L52" s="7">
        <v>43080</v>
      </c>
      <c r="M52" s="9">
        <v>570138.29954424012</v>
      </c>
      <c r="N52" s="9">
        <v>362779</v>
      </c>
      <c r="O52" s="2"/>
      <c r="P52" s="43"/>
      <c r="Q52" s="2" t="s">
        <v>271</v>
      </c>
      <c r="R52" s="72">
        <v>43343</v>
      </c>
      <c r="S52" s="9">
        <v>570138.29954424012</v>
      </c>
      <c r="T52" s="9">
        <v>362779</v>
      </c>
      <c r="U52" s="80"/>
      <c r="V52" s="76"/>
      <c r="W52" s="76"/>
    </row>
    <row r="53" spans="1:23" s="37" customFormat="1" ht="58.5" customHeight="1" x14ac:dyDescent="0.2">
      <c r="A53" s="56">
        <v>49</v>
      </c>
      <c r="B53" s="24" t="s">
        <v>77</v>
      </c>
      <c r="C53" s="12" t="s">
        <v>214</v>
      </c>
      <c r="D53" s="12" t="s">
        <v>219</v>
      </c>
      <c r="E53" s="103"/>
      <c r="F53" s="100"/>
      <c r="G53" s="19" t="s">
        <v>18</v>
      </c>
      <c r="H53" s="43"/>
      <c r="I53" s="20">
        <v>42821</v>
      </c>
      <c r="J53" s="9">
        <v>59400</v>
      </c>
      <c r="K53" s="9">
        <v>37796.22</v>
      </c>
      <c r="L53" s="7">
        <v>43054</v>
      </c>
      <c r="M53" s="9">
        <v>59400</v>
      </c>
      <c r="N53" s="9">
        <v>37796.22</v>
      </c>
      <c r="O53" s="2"/>
      <c r="P53" s="43"/>
      <c r="Q53" s="2" t="s">
        <v>271</v>
      </c>
      <c r="R53" s="72"/>
      <c r="S53" s="76"/>
      <c r="T53" s="76"/>
      <c r="U53" s="80"/>
      <c r="V53" s="76"/>
      <c r="W53" s="76"/>
    </row>
    <row r="54" spans="1:23" s="37" customFormat="1" ht="58.5" customHeight="1" x14ac:dyDescent="0.2">
      <c r="A54" s="56">
        <v>50</v>
      </c>
      <c r="B54" s="24" t="s">
        <v>78</v>
      </c>
      <c r="C54" s="12" t="s">
        <v>215</v>
      </c>
      <c r="D54" s="12" t="s">
        <v>220</v>
      </c>
      <c r="E54" s="103"/>
      <c r="F54" s="100"/>
      <c r="G54" s="19" t="s">
        <v>18</v>
      </c>
      <c r="H54" s="35"/>
      <c r="I54" s="20">
        <v>42821</v>
      </c>
      <c r="J54" s="9">
        <v>295879</v>
      </c>
      <c r="K54" s="9">
        <v>188267.81</v>
      </c>
      <c r="L54" s="7">
        <v>43069</v>
      </c>
      <c r="M54" s="9">
        <v>295718</v>
      </c>
      <c r="N54" s="9">
        <v>188165.3634</v>
      </c>
      <c r="O54" s="2"/>
      <c r="P54" s="35"/>
      <c r="Q54" s="2" t="s">
        <v>271</v>
      </c>
      <c r="R54" s="72">
        <v>43406</v>
      </c>
      <c r="S54" s="9">
        <v>295718.55</v>
      </c>
      <c r="T54" s="9">
        <f t="shared" ref="T54:T55" si="2">S54*0.6363</f>
        <v>188165.71336499997</v>
      </c>
      <c r="U54" s="80"/>
      <c r="V54" s="76"/>
      <c r="W54" s="76"/>
    </row>
    <row r="55" spans="1:23" s="37" customFormat="1" ht="58.5" customHeight="1" x14ac:dyDescent="0.2">
      <c r="A55" s="56">
        <v>51</v>
      </c>
      <c r="B55" s="24" t="s">
        <v>79</v>
      </c>
      <c r="C55" s="12" t="s">
        <v>216</v>
      </c>
      <c r="D55" s="12" t="s">
        <v>221</v>
      </c>
      <c r="E55" s="104"/>
      <c r="F55" s="101"/>
      <c r="G55" s="19" t="s">
        <v>18</v>
      </c>
      <c r="H55" s="35"/>
      <c r="I55" s="20">
        <v>42821</v>
      </c>
      <c r="J55" s="9">
        <v>255219</v>
      </c>
      <c r="K55" s="9">
        <v>162395.84970000002</v>
      </c>
      <c r="L55" s="7">
        <v>43048</v>
      </c>
      <c r="M55" s="9">
        <v>253173</v>
      </c>
      <c r="N55" s="9">
        <v>161093.97990000001</v>
      </c>
      <c r="O55" s="2"/>
      <c r="P55" s="35"/>
      <c r="Q55" s="2" t="s">
        <v>271</v>
      </c>
      <c r="R55" s="72">
        <v>43375</v>
      </c>
      <c r="S55" s="9">
        <v>253173.07</v>
      </c>
      <c r="T55" s="9">
        <f t="shared" si="2"/>
        <v>161094.02444099999</v>
      </c>
      <c r="U55" s="80"/>
      <c r="V55" s="76"/>
      <c r="W55" s="76"/>
    </row>
    <row r="56" spans="1:23" s="39" customFormat="1" ht="25.5" customHeight="1" x14ac:dyDescent="0.2">
      <c r="A56" s="29"/>
      <c r="B56" s="30"/>
      <c r="C56" s="42"/>
      <c r="D56" s="42"/>
      <c r="E56" s="30"/>
      <c r="F56" s="30"/>
      <c r="G56" s="30"/>
      <c r="H56" s="30"/>
      <c r="I56" s="31"/>
      <c r="J56" s="25">
        <f>SUM(J51:J55)</f>
        <v>1595338.4840484047</v>
      </c>
      <c r="K56" s="25">
        <f>SUM(K51:K55)</f>
        <v>1015113.8797</v>
      </c>
      <c r="L56" s="25"/>
      <c r="M56" s="25">
        <f>SUM(M51:M55)</f>
        <v>1593131.4840484047</v>
      </c>
      <c r="N56" s="25">
        <f>SUM(N51:N55)</f>
        <v>1013709.5633</v>
      </c>
      <c r="O56" s="32"/>
      <c r="P56" s="33"/>
      <c r="Q56" s="34"/>
      <c r="R56" s="73"/>
      <c r="S56" s="25">
        <f>SUM(S51:S55)</f>
        <v>1119029.9195442402</v>
      </c>
      <c r="T56" s="25">
        <f t="shared" ref="T56:W56" si="3">SUM(T51:T55)</f>
        <v>712038.73780599993</v>
      </c>
      <c r="U56" s="82"/>
      <c r="V56" s="25">
        <f t="shared" si="3"/>
        <v>0</v>
      </c>
      <c r="W56" s="25">
        <f t="shared" si="3"/>
        <v>0</v>
      </c>
    </row>
    <row r="57" spans="1:23" s="37" customFormat="1" ht="58.5" customHeight="1" x14ac:dyDescent="0.2">
      <c r="A57" s="60">
        <v>52</v>
      </c>
      <c r="B57" s="52" t="s">
        <v>80</v>
      </c>
      <c r="C57" s="12" t="s">
        <v>222</v>
      </c>
      <c r="D57" s="12" t="s">
        <v>158</v>
      </c>
      <c r="E57" s="102" t="s">
        <v>22</v>
      </c>
      <c r="F57" s="105" t="s">
        <v>26</v>
      </c>
      <c r="G57" s="18" t="s">
        <v>18</v>
      </c>
      <c r="H57" s="35"/>
      <c r="I57" s="20">
        <v>42943</v>
      </c>
      <c r="J57" s="9">
        <v>60000</v>
      </c>
      <c r="K57" s="9">
        <v>38178</v>
      </c>
      <c r="L57" s="7">
        <v>43214</v>
      </c>
      <c r="M57" s="9">
        <v>60000</v>
      </c>
      <c r="N57" s="9">
        <v>38178</v>
      </c>
      <c r="O57" s="2"/>
      <c r="P57" s="35"/>
      <c r="Q57" s="2" t="s">
        <v>271</v>
      </c>
      <c r="R57" s="88" t="s">
        <v>318</v>
      </c>
      <c r="S57" s="78">
        <v>60000</v>
      </c>
      <c r="T57" s="78">
        <f>S57*0.6363</f>
        <v>38178</v>
      </c>
      <c r="U57" s="72">
        <v>43318</v>
      </c>
      <c r="V57" s="85">
        <v>48000</v>
      </c>
      <c r="W57" s="78">
        <v>30542.400000000001</v>
      </c>
    </row>
    <row r="58" spans="1:23" s="37" customFormat="1" ht="58.5" customHeight="1" x14ac:dyDescent="0.2">
      <c r="A58" s="69">
        <v>53</v>
      </c>
      <c r="B58" s="52" t="s">
        <v>81</v>
      </c>
      <c r="C58" s="41" t="s">
        <v>223</v>
      </c>
      <c r="D58" s="41" t="s">
        <v>285</v>
      </c>
      <c r="E58" s="103"/>
      <c r="F58" s="100"/>
      <c r="G58" s="19" t="s">
        <v>18</v>
      </c>
      <c r="H58" s="35"/>
      <c r="I58" s="20">
        <v>42943</v>
      </c>
      <c r="J58" s="9">
        <v>60000</v>
      </c>
      <c r="K58" s="9">
        <v>38178</v>
      </c>
      <c r="L58" s="7">
        <v>43213</v>
      </c>
      <c r="M58" s="9">
        <v>60000</v>
      </c>
      <c r="N58" s="9">
        <v>38178</v>
      </c>
      <c r="O58" s="2"/>
      <c r="P58" s="35"/>
      <c r="Q58" s="2" t="s">
        <v>271</v>
      </c>
      <c r="R58" s="72">
        <v>43293</v>
      </c>
      <c r="S58" s="78">
        <v>48000</v>
      </c>
      <c r="T58" s="78">
        <v>30542.400000000001</v>
      </c>
      <c r="U58" s="72">
        <v>43334</v>
      </c>
      <c r="V58" s="85">
        <v>48000</v>
      </c>
      <c r="W58" s="78">
        <v>30542.399999999998</v>
      </c>
    </row>
    <row r="59" spans="1:23" s="37" customFormat="1" ht="58.5" customHeight="1" x14ac:dyDescent="0.2">
      <c r="A59" s="60">
        <v>54</v>
      </c>
      <c r="B59" s="52" t="s">
        <v>82</v>
      </c>
      <c r="C59" s="12" t="s">
        <v>224</v>
      </c>
      <c r="D59" s="12" t="s">
        <v>150</v>
      </c>
      <c r="E59" s="103"/>
      <c r="F59" s="100"/>
      <c r="G59" s="19" t="s">
        <v>18</v>
      </c>
      <c r="H59" s="35"/>
      <c r="I59" s="20">
        <v>42943</v>
      </c>
      <c r="J59" s="9">
        <v>60000</v>
      </c>
      <c r="K59" s="9">
        <v>38178</v>
      </c>
      <c r="L59" s="7">
        <v>43126</v>
      </c>
      <c r="M59" s="9">
        <v>60000</v>
      </c>
      <c r="N59" s="9">
        <v>38178</v>
      </c>
      <c r="O59" s="2"/>
      <c r="P59" s="35"/>
      <c r="Q59" s="2" t="s">
        <v>271</v>
      </c>
      <c r="R59" s="88" t="s">
        <v>290</v>
      </c>
      <c r="S59" s="78">
        <v>60000</v>
      </c>
      <c r="T59" s="78">
        <v>38178</v>
      </c>
      <c r="U59" s="88" t="s">
        <v>320</v>
      </c>
      <c r="V59" s="85">
        <v>60000</v>
      </c>
      <c r="W59" s="78">
        <f>V59*0.6363</f>
        <v>38178</v>
      </c>
    </row>
    <row r="60" spans="1:23" s="37" customFormat="1" ht="58.5" customHeight="1" x14ac:dyDescent="0.2">
      <c r="A60" s="69">
        <v>55</v>
      </c>
      <c r="B60" s="52" t="s">
        <v>83</v>
      </c>
      <c r="C60" s="12" t="s">
        <v>225</v>
      </c>
      <c r="D60" s="12" t="s">
        <v>240</v>
      </c>
      <c r="E60" s="103"/>
      <c r="F60" s="100"/>
      <c r="G60" s="19" t="s">
        <v>18</v>
      </c>
      <c r="H60" s="43"/>
      <c r="I60" s="20">
        <v>42943</v>
      </c>
      <c r="J60" s="9">
        <v>60000</v>
      </c>
      <c r="K60" s="9">
        <v>38178</v>
      </c>
      <c r="L60" s="7">
        <v>43125</v>
      </c>
      <c r="M60" s="9">
        <v>60000</v>
      </c>
      <c r="N60" s="9">
        <v>38178</v>
      </c>
      <c r="O60" s="2"/>
      <c r="P60" s="43"/>
      <c r="Q60" s="2" t="s">
        <v>271</v>
      </c>
      <c r="R60" s="88" t="s">
        <v>291</v>
      </c>
      <c r="S60" s="78">
        <v>60000</v>
      </c>
      <c r="T60" s="78">
        <v>38178</v>
      </c>
      <c r="U60" s="88" t="s">
        <v>321</v>
      </c>
      <c r="V60" s="85">
        <v>60000</v>
      </c>
      <c r="W60" s="78">
        <f>V60*0.6363</f>
        <v>38178</v>
      </c>
    </row>
    <row r="61" spans="1:23" s="37" customFormat="1" ht="58.5" customHeight="1" x14ac:dyDescent="0.2">
      <c r="A61" s="60">
        <v>56</v>
      </c>
      <c r="B61" s="52" t="s">
        <v>84</v>
      </c>
      <c r="C61" s="12" t="s">
        <v>226</v>
      </c>
      <c r="D61" s="12" t="s">
        <v>159</v>
      </c>
      <c r="E61" s="103"/>
      <c r="F61" s="100"/>
      <c r="G61" s="19" t="s">
        <v>18</v>
      </c>
      <c r="H61" s="43"/>
      <c r="I61" s="20">
        <v>42943</v>
      </c>
      <c r="J61" s="9">
        <v>60000</v>
      </c>
      <c r="K61" s="9">
        <v>38178</v>
      </c>
      <c r="L61" s="7">
        <v>43216</v>
      </c>
      <c r="M61" s="9">
        <v>60000</v>
      </c>
      <c r="N61" s="9">
        <v>38178</v>
      </c>
      <c r="O61" s="2"/>
      <c r="P61" s="43"/>
      <c r="Q61" s="2" t="s">
        <v>271</v>
      </c>
      <c r="R61" s="72">
        <v>43244</v>
      </c>
      <c r="S61" s="78">
        <v>48000</v>
      </c>
      <c r="T61" s="78">
        <v>30542.399999999998</v>
      </c>
      <c r="U61" s="72">
        <v>43312</v>
      </c>
      <c r="V61" s="85">
        <v>48000</v>
      </c>
      <c r="W61" s="78">
        <v>30542.400000000001</v>
      </c>
    </row>
    <row r="62" spans="1:23" s="37" customFormat="1" ht="58.5" customHeight="1" x14ac:dyDescent="0.2">
      <c r="A62" s="68">
        <v>57</v>
      </c>
      <c r="B62" s="52" t="s">
        <v>85</v>
      </c>
      <c r="C62" s="12" t="s">
        <v>227</v>
      </c>
      <c r="D62" s="12" t="s">
        <v>286</v>
      </c>
      <c r="E62" s="103"/>
      <c r="F62" s="100"/>
      <c r="G62" s="19" t="s">
        <v>18</v>
      </c>
      <c r="H62" s="43"/>
      <c r="I62" s="20">
        <v>42943</v>
      </c>
      <c r="J62" s="9">
        <v>60000</v>
      </c>
      <c r="K62" s="9">
        <v>38178</v>
      </c>
      <c r="L62" s="7"/>
      <c r="M62" s="9"/>
      <c r="N62" s="9"/>
      <c r="O62" s="86">
        <v>43112</v>
      </c>
      <c r="P62" s="43" t="s">
        <v>276</v>
      </c>
      <c r="Q62" s="2" t="s">
        <v>270</v>
      </c>
      <c r="R62" s="72"/>
      <c r="S62" s="78"/>
      <c r="T62" s="78"/>
      <c r="U62" s="72"/>
      <c r="V62" s="85"/>
      <c r="W62" s="78"/>
    </row>
    <row r="63" spans="1:23" s="37" customFormat="1" ht="58.5" customHeight="1" x14ac:dyDescent="0.2">
      <c r="A63" s="60">
        <v>58</v>
      </c>
      <c r="B63" s="52" t="s">
        <v>86</v>
      </c>
      <c r="C63" s="12" t="s">
        <v>228</v>
      </c>
      <c r="D63" s="12" t="s">
        <v>287</v>
      </c>
      <c r="E63" s="103"/>
      <c r="F63" s="100"/>
      <c r="G63" s="19" t="s">
        <v>18</v>
      </c>
      <c r="H63" s="43"/>
      <c r="I63" s="20">
        <v>42943</v>
      </c>
      <c r="J63" s="9">
        <v>60000</v>
      </c>
      <c r="K63" s="9">
        <v>38178</v>
      </c>
      <c r="L63" s="7">
        <v>43171</v>
      </c>
      <c r="M63" s="9">
        <v>60000</v>
      </c>
      <c r="N63" s="9">
        <v>38178</v>
      </c>
      <c r="O63" s="2"/>
      <c r="P63" s="43"/>
      <c r="Q63" s="2" t="s">
        <v>271</v>
      </c>
      <c r="R63" s="88" t="s">
        <v>302</v>
      </c>
      <c r="S63" s="78">
        <v>60000</v>
      </c>
      <c r="T63" s="78">
        <f>S63*0.6363</f>
        <v>38178</v>
      </c>
      <c r="U63" s="72">
        <v>43292</v>
      </c>
      <c r="V63" s="85">
        <v>48000</v>
      </c>
      <c r="W63" s="78">
        <v>30542.400000000001</v>
      </c>
    </row>
    <row r="64" spans="1:23" s="37" customFormat="1" ht="58.5" customHeight="1" x14ac:dyDescent="0.2">
      <c r="A64" s="69">
        <v>59</v>
      </c>
      <c r="B64" s="52" t="s">
        <v>87</v>
      </c>
      <c r="C64" s="12" t="s">
        <v>229</v>
      </c>
      <c r="D64" s="12" t="s">
        <v>241</v>
      </c>
      <c r="E64" s="103"/>
      <c r="F64" s="100"/>
      <c r="G64" s="19" t="s">
        <v>18</v>
      </c>
      <c r="H64" s="43"/>
      <c r="I64" s="20">
        <v>42943</v>
      </c>
      <c r="J64" s="9">
        <v>60000</v>
      </c>
      <c r="K64" s="9">
        <v>38178</v>
      </c>
      <c r="L64" s="7">
        <v>43136</v>
      </c>
      <c r="M64" s="9">
        <v>60000</v>
      </c>
      <c r="N64" s="9">
        <v>38178</v>
      </c>
      <c r="O64" s="2"/>
      <c r="P64" s="43"/>
      <c r="Q64" s="2" t="s">
        <v>271</v>
      </c>
      <c r="R64" s="88" t="s">
        <v>292</v>
      </c>
      <c r="S64" s="78">
        <v>60000</v>
      </c>
      <c r="T64" s="78">
        <v>38178</v>
      </c>
      <c r="U64" s="88" t="s">
        <v>322</v>
      </c>
      <c r="V64" s="85">
        <v>60000</v>
      </c>
      <c r="W64" s="78">
        <f>V64*0.6363</f>
        <v>38178</v>
      </c>
    </row>
    <row r="65" spans="1:23" s="37" customFormat="1" ht="58.5" customHeight="1" x14ac:dyDescent="0.2">
      <c r="A65" s="60">
        <v>60</v>
      </c>
      <c r="B65" s="52" t="s">
        <v>88</v>
      </c>
      <c r="C65" s="12" t="s">
        <v>230</v>
      </c>
      <c r="D65" s="12" t="s">
        <v>242</v>
      </c>
      <c r="E65" s="103"/>
      <c r="F65" s="100"/>
      <c r="G65" s="19" t="s">
        <v>18</v>
      </c>
      <c r="H65" s="43"/>
      <c r="I65" s="20">
        <v>42943</v>
      </c>
      <c r="J65" s="9">
        <v>60000</v>
      </c>
      <c r="K65" s="9">
        <v>38178</v>
      </c>
      <c r="L65" s="7">
        <v>43133</v>
      </c>
      <c r="M65" s="9">
        <v>60000</v>
      </c>
      <c r="N65" s="9">
        <v>38178</v>
      </c>
      <c r="O65" s="2"/>
      <c r="P65" s="43"/>
      <c r="Q65" s="2" t="s">
        <v>271</v>
      </c>
      <c r="R65" s="88" t="s">
        <v>303</v>
      </c>
      <c r="S65" s="78">
        <v>60000</v>
      </c>
      <c r="T65" s="78">
        <v>38178</v>
      </c>
      <c r="U65" s="72">
        <v>43249</v>
      </c>
      <c r="V65" s="85">
        <v>48000</v>
      </c>
      <c r="W65" s="78">
        <v>30542.400000000001</v>
      </c>
    </row>
    <row r="66" spans="1:23" s="37" customFormat="1" ht="58.5" customHeight="1" x14ac:dyDescent="0.2">
      <c r="A66" s="69">
        <v>61</v>
      </c>
      <c r="B66" s="52" t="s">
        <v>89</v>
      </c>
      <c r="C66" s="12" t="s">
        <v>231</v>
      </c>
      <c r="D66" s="12" t="s">
        <v>243</v>
      </c>
      <c r="E66" s="103"/>
      <c r="F66" s="100"/>
      <c r="G66" s="19" t="s">
        <v>18</v>
      </c>
      <c r="H66" s="43"/>
      <c r="I66" s="20">
        <v>42943</v>
      </c>
      <c r="J66" s="9">
        <v>60000</v>
      </c>
      <c r="K66" s="9">
        <v>38178</v>
      </c>
      <c r="L66" s="7">
        <v>43234</v>
      </c>
      <c r="M66" s="9">
        <v>60000</v>
      </c>
      <c r="N66" s="9">
        <v>38178</v>
      </c>
      <c r="O66" s="2"/>
      <c r="P66" s="43"/>
      <c r="Q66" s="2" t="s">
        <v>271</v>
      </c>
      <c r="R66" s="88" t="s">
        <v>319</v>
      </c>
      <c r="S66" s="85">
        <v>60000</v>
      </c>
      <c r="T66" s="78">
        <f>S66*0.6363</f>
        <v>38178</v>
      </c>
      <c r="U66" s="72">
        <v>43321</v>
      </c>
      <c r="V66" s="85">
        <v>48000</v>
      </c>
      <c r="W66" s="78">
        <v>30542.399999999998</v>
      </c>
    </row>
    <row r="67" spans="1:23" s="37" customFormat="1" ht="58.5" customHeight="1" x14ac:dyDescent="0.2">
      <c r="A67" s="60">
        <v>62</v>
      </c>
      <c r="B67" s="52" t="s">
        <v>90</v>
      </c>
      <c r="C67" s="12" t="s">
        <v>232</v>
      </c>
      <c r="D67" s="12" t="s">
        <v>164</v>
      </c>
      <c r="E67" s="103"/>
      <c r="F67" s="100"/>
      <c r="G67" s="19" t="s">
        <v>18</v>
      </c>
      <c r="H67" s="43"/>
      <c r="I67" s="20">
        <v>42943</v>
      </c>
      <c r="J67" s="9">
        <v>60000</v>
      </c>
      <c r="K67" s="9">
        <v>38178</v>
      </c>
      <c r="L67" s="7">
        <v>43172</v>
      </c>
      <c r="M67" s="9">
        <v>60000</v>
      </c>
      <c r="N67" s="9">
        <v>38178</v>
      </c>
      <c r="O67" s="2"/>
      <c r="P67" s="43"/>
      <c r="Q67" s="2" t="s">
        <v>271</v>
      </c>
      <c r="R67" s="72">
        <v>43202</v>
      </c>
      <c r="S67" s="78">
        <v>48000</v>
      </c>
      <c r="T67" s="78">
        <v>30542.399999999998</v>
      </c>
      <c r="U67" s="72">
        <v>43287</v>
      </c>
      <c r="V67" s="85">
        <v>48000</v>
      </c>
      <c r="W67" s="78" t="s">
        <v>307</v>
      </c>
    </row>
    <row r="68" spans="1:23" s="37" customFormat="1" ht="58.5" customHeight="1" x14ac:dyDescent="0.2">
      <c r="A68" s="68">
        <v>63</v>
      </c>
      <c r="B68" s="52" t="s">
        <v>91</v>
      </c>
      <c r="C68" s="12" t="s">
        <v>233</v>
      </c>
      <c r="D68" s="12" t="s">
        <v>244</v>
      </c>
      <c r="E68" s="103"/>
      <c r="F68" s="100"/>
      <c r="G68" s="19" t="s">
        <v>18</v>
      </c>
      <c r="H68" s="43"/>
      <c r="I68" s="20">
        <v>42943</v>
      </c>
      <c r="J68" s="9">
        <v>60000</v>
      </c>
      <c r="K68" s="9">
        <v>38178</v>
      </c>
      <c r="L68" s="7"/>
      <c r="M68" s="9"/>
      <c r="N68" s="9"/>
      <c r="O68" s="86">
        <v>43159</v>
      </c>
      <c r="P68" s="43" t="s">
        <v>282</v>
      </c>
      <c r="Q68" s="2" t="s">
        <v>270</v>
      </c>
      <c r="R68" s="72"/>
      <c r="S68" s="78"/>
      <c r="T68" s="78"/>
      <c r="U68" s="72"/>
      <c r="V68" s="85"/>
      <c r="W68" s="78"/>
    </row>
    <row r="69" spans="1:23" s="37" customFormat="1" ht="58.5" customHeight="1" x14ac:dyDescent="0.2">
      <c r="A69" s="60">
        <v>64</v>
      </c>
      <c r="B69" s="52" t="s">
        <v>92</v>
      </c>
      <c r="C69" s="12" t="s">
        <v>234</v>
      </c>
      <c r="D69" s="12" t="s">
        <v>288</v>
      </c>
      <c r="E69" s="103"/>
      <c r="F69" s="100"/>
      <c r="G69" s="19" t="s">
        <v>18</v>
      </c>
      <c r="H69" s="35"/>
      <c r="I69" s="20">
        <v>42943</v>
      </c>
      <c r="J69" s="9">
        <v>60000</v>
      </c>
      <c r="K69" s="9">
        <v>38178</v>
      </c>
      <c r="L69" s="7">
        <v>43123</v>
      </c>
      <c r="M69" s="9">
        <v>60000</v>
      </c>
      <c r="N69" s="9">
        <v>38178</v>
      </c>
      <c r="O69" s="2"/>
      <c r="P69" s="35"/>
      <c r="Q69" s="2" t="s">
        <v>271</v>
      </c>
      <c r="R69" s="88" t="s">
        <v>304</v>
      </c>
      <c r="S69" s="78">
        <v>60000</v>
      </c>
      <c r="T69" s="78">
        <f>S69*0.6363</f>
        <v>38178</v>
      </c>
      <c r="U69" s="72">
        <v>43196</v>
      </c>
      <c r="V69" s="85">
        <v>48000</v>
      </c>
      <c r="W69" s="78">
        <v>30542.400000000001</v>
      </c>
    </row>
    <row r="70" spans="1:23" s="37" customFormat="1" ht="58.5" customHeight="1" x14ac:dyDescent="0.2">
      <c r="A70" s="69">
        <v>65</v>
      </c>
      <c r="B70" s="52" t="s">
        <v>93</v>
      </c>
      <c r="C70" s="12" t="s">
        <v>235</v>
      </c>
      <c r="D70" s="12" t="s">
        <v>157</v>
      </c>
      <c r="E70" s="103"/>
      <c r="F70" s="100"/>
      <c r="G70" s="19" t="s">
        <v>18</v>
      </c>
      <c r="H70" s="35"/>
      <c r="I70" s="20">
        <v>42943</v>
      </c>
      <c r="J70" s="9">
        <v>60000</v>
      </c>
      <c r="K70" s="9">
        <v>38178</v>
      </c>
      <c r="L70" s="7">
        <v>43145</v>
      </c>
      <c r="M70" s="9">
        <v>60000</v>
      </c>
      <c r="N70" s="9">
        <v>38178</v>
      </c>
      <c r="O70" s="2"/>
      <c r="P70" s="35"/>
      <c r="Q70" s="2" t="s">
        <v>271</v>
      </c>
      <c r="R70" s="88" t="s">
        <v>305</v>
      </c>
      <c r="S70" s="78">
        <v>60000</v>
      </c>
      <c r="T70" s="78">
        <f>S70*0.6363</f>
        <v>38178</v>
      </c>
      <c r="U70" s="72">
        <v>43250</v>
      </c>
      <c r="V70" s="85">
        <v>48000</v>
      </c>
      <c r="W70" s="78">
        <v>30542.400000000001</v>
      </c>
    </row>
    <row r="71" spans="1:23" s="37" customFormat="1" ht="58.5" customHeight="1" x14ac:dyDescent="0.2">
      <c r="A71" s="60">
        <v>66</v>
      </c>
      <c r="B71" s="52" t="s">
        <v>94</v>
      </c>
      <c r="C71" s="12" t="s">
        <v>236</v>
      </c>
      <c r="D71" s="12" t="s">
        <v>245</v>
      </c>
      <c r="E71" s="103"/>
      <c r="F71" s="100"/>
      <c r="G71" s="19" t="s">
        <v>18</v>
      </c>
      <c r="H71" s="35"/>
      <c r="I71" s="20">
        <v>42943</v>
      </c>
      <c r="J71" s="9">
        <v>60000</v>
      </c>
      <c r="K71" s="9">
        <v>38178</v>
      </c>
      <c r="L71" s="7">
        <v>43215</v>
      </c>
      <c r="M71" s="9">
        <v>60000</v>
      </c>
      <c r="N71" s="9">
        <v>38178</v>
      </c>
      <c r="O71" s="2"/>
      <c r="P71" s="35"/>
      <c r="Q71" s="2" t="s">
        <v>271</v>
      </c>
      <c r="R71" s="72">
        <v>43271</v>
      </c>
      <c r="S71" s="78">
        <v>48000</v>
      </c>
      <c r="T71" s="78">
        <v>30542.399999999998</v>
      </c>
      <c r="U71" s="72">
        <v>43326</v>
      </c>
      <c r="V71" s="85">
        <v>48000</v>
      </c>
      <c r="W71" s="78">
        <v>30542.399999999998</v>
      </c>
    </row>
    <row r="72" spans="1:23" s="37" customFormat="1" ht="58.5" customHeight="1" x14ac:dyDescent="0.2">
      <c r="A72" s="69">
        <v>67</v>
      </c>
      <c r="B72" s="52" t="s">
        <v>95</v>
      </c>
      <c r="C72" s="12" t="s">
        <v>237</v>
      </c>
      <c r="D72" s="12" t="s">
        <v>246</v>
      </c>
      <c r="E72" s="103"/>
      <c r="F72" s="100"/>
      <c r="G72" s="19" t="s">
        <v>18</v>
      </c>
      <c r="H72" s="43"/>
      <c r="I72" s="20">
        <v>42943</v>
      </c>
      <c r="J72" s="9">
        <v>60000</v>
      </c>
      <c r="K72" s="9">
        <v>38178</v>
      </c>
      <c r="L72" s="7">
        <v>43188</v>
      </c>
      <c r="M72" s="9">
        <v>60000</v>
      </c>
      <c r="N72" s="9">
        <v>38178</v>
      </c>
      <c r="O72" s="2"/>
      <c r="P72" s="43"/>
      <c r="Q72" s="2" t="s">
        <v>271</v>
      </c>
      <c r="R72" s="88" t="s">
        <v>306</v>
      </c>
      <c r="S72" s="78">
        <v>60000</v>
      </c>
      <c r="T72" s="78">
        <f>S72*0.6363</f>
        <v>38178</v>
      </c>
      <c r="U72" s="72">
        <v>43236</v>
      </c>
      <c r="V72" s="85">
        <v>48000</v>
      </c>
      <c r="W72" s="78">
        <v>30542.400000000001</v>
      </c>
    </row>
    <row r="73" spans="1:23" s="37" customFormat="1" ht="58.5" customHeight="1" x14ac:dyDescent="0.2">
      <c r="A73" s="40">
        <v>68</v>
      </c>
      <c r="B73" s="52" t="s">
        <v>96</v>
      </c>
      <c r="C73" s="12" t="s">
        <v>238</v>
      </c>
      <c r="D73" s="12" t="s">
        <v>289</v>
      </c>
      <c r="E73" s="103"/>
      <c r="F73" s="100"/>
      <c r="G73" s="19" t="s">
        <v>18</v>
      </c>
      <c r="H73" s="35"/>
      <c r="I73" s="20">
        <v>42943</v>
      </c>
      <c r="J73" s="9">
        <v>60000</v>
      </c>
      <c r="K73" s="9">
        <v>38178</v>
      </c>
      <c r="L73" s="7"/>
      <c r="M73" s="9"/>
      <c r="N73" s="9"/>
      <c r="O73" s="2">
        <v>43214</v>
      </c>
      <c r="P73" s="35" t="s">
        <v>284</v>
      </c>
      <c r="Q73" s="2" t="s">
        <v>270</v>
      </c>
      <c r="R73" s="72"/>
      <c r="S73" s="78"/>
      <c r="T73" s="78"/>
      <c r="U73" s="72"/>
      <c r="V73" s="85"/>
      <c r="W73" s="78"/>
    </row>
    <row r="74" spans="1:23" s="37" customFormat="1" ht="58.5" customHeight="1" x14ac:dyDescent="0.2">
      <c r="A74" s="68">
        <v>69</v>
      </c>
      <c r="B74" s="52" t="s">
        <v>97</v>
      </c>
      <c r="C74" s="12" t="s">
        <v>239</v>
      </c>
      <c r="D74" s="12" t="s">
        <v>247</v>
      </c>
      <c r="E74" s="103"/>
      <c r="F74" s="100"/>
      <c r="G74" s="19" t="s">
        <v>18</v>
      </c>
      <c r="H74" s="35"/>
      <c r="I74" s="20">
        <v>42943</v>
      </c>
      <c r="J74" s="9">
        <v>60000</v>
      </c>
      <c r="K74" s="9">
        <v>38178</v>
      </c>
      <c r="L74" s="7"/>
      <c r="M74" s="9"/>
      <c r="N74" s="9"/>
      <c r="O74" s="2">
        <v>43109</v>
      </c>
      <c r="P74" s="35" t="s">
        <v>284</v>
      </c>
      <c r="Q74" s="2" t="s">
        <v>270</v>
      </c>
      <c r="R74" s="72"/>
      <c r="S74" s="78"/>
      <c r="T74" s="78"/>
      <c r="U74" s="72"/>
      <c r="V74" s="85"/>
      <c r="W74" s="78"/>
    </row>
    <row r="75" spans="1:23" s="37" customFormat="1" ht="58.5" customHeight="1" x14ac:dyDescent="0.2">
      <c r="A75" s="87">
        <v>70</v>
      </c>
      <c r="B75" s="52" t="s">
        <v>117</v>
      </c>
      <c r="C75" s="12" t="s">
        <v>118</v>
      </c>
      <c r="D75" s="12" t="s">
        <v>119</v>
      </c>
      <c r="E75" s="103"/>
      <c r="F75" s="100"/>
      <c r="G75" s="44" t="s">
        <v>18</v>
      </c>
      <c r="H75" s="36" t="s">
        <v>18</v>
      </c>
      <c r="I75" s="53">
        <v>42968</v>
      </c>
      <c r="J75" s="9">
        <v>60000</v>
      </c>
      <c r="K75" s="9">
        <v>38178</v>
      </c>
      <c r="L75" s="7">
        <v>43269</v>
      </c>
      <c r="M75" s="9">
        <v>60000</v>
      </c>
      <c r="N75" s="9">
        <v>38178</v>
      </c>
      <c r="O75" s="2"/>
      <c r="P75" s="35"/>
      <c r="Q75" s="2" t="s">
        <v>271</v>
      </c>
      <c r="R75" s="72">
        <v>43279</v>
      </c>
      <c r="S75" s="85">
        <v>48000</v>
      </c>
      <c r="T75" s="85">
        <v>30542.399999999998</v>
      </c>
      <c r="U75" s="72">
        <v>43314</v>
      </c>
      <c r="V75" s="85">
        <v>48000</v>
      </c>
      <c r="W75" s="78">
        <v>30542.400000000001</v>
      </c>
    </row>
    <row r="76" spans="1:23" s="39" customFormat="1" ht="25.5" customHeight="1" x14ac:dyDescent="0.2">
      <c r="A76" s="29"/>
      <c r="B76" s="30"/>
      <c r="C76" s="30"/>
      <c r="D76" s="30"/>
      <c r="E76" s="26"/>
      <c r="F76" s="26"/>
      <c r="G76" s="26"/>
      <c r="H76" s="26"/>
      <c r="I76" s="27"/>
      <c r="J76" s="25">
        <f>SUM(J57:J75)</f>
        <v>1140000</v>
      </c>
      <c r="K76" s="25">
        <f t="shared" ref="K76" si="4">SUM(K57:K75)</f>
        <v>725382</v>
      </c>
      <c r="L76" s="25"/>
      <c r="M76" s="25">
        <f t="shared" ref="M76" si="5">SUM(M57:M75)</f>
        <v>900000</v>
      </c>
      <c r="N76" s="25">
        <f t="shared" ref="N76" si="6">SUM(N57:N75)</f>
        <v>572670</v>
      </c>
      <c r="O76" s="32"/>
      <c r="P76" s="33"/>
      <c r="Q76" s="34"/>
      <c r="R76" s="73"/>
      <c r="S76" s="25">
        <f>SUM(S57:S75)</f>
        <v>840000</v>
      </c>
      <c r="T76" s="25">
        <f t="shared" ref="T76:W76" si="7">SUM(T57:T75)</f>
        <v>534492</v>
      </c>
      <c r="U76" s="82"/>
      <c r="V76" s="25">
        <f t="shared" si="7"/>
        <v>756000</v>
      </c>
      <c r="W76" s="25">
        <f t="shared" si="7"/>
        <v>450500.40000000014</v>
      </c>
    </row>
    <row r="77" spans="1:23" s="37" customFormat="1" ht="78" customHeight="1" x14ac:dyDescent="0.2">
      <c r="A77" s="60">
        <v>71</v>
      </c>
      <c r="B77" s="23" t="s">
        <v>98</v>
      </c>
      <c r="C77" s="12" t="s">
        <v>248</v>
      </c>
      <c r="D77" s="12" t="s">
        <v>293</v>
      </c>
      <c r="E77" s="106" t="s">
        <v>23</v>
      </c>
      <c r="F77" s="92" t="s">
        <v>27</v>
      </c>
      <c r="G77" s="19" t="s">
        <v>18</v>
      </c>
      <c r="H77" s="35"/>
      <c r="I77" s="20">
        <v>42948</v>
      </c>
      <c r="J77" s="10">
        <v>86731</v>
      </c>
      <c r="K77" s="8">
        <v>55186</v>
      </c>
      <c r="L77" s="7">
        <v>43153</v>
      </c>
      <c r="M77" s="9">
        <v>86731</v>
      </c>
      <c r="N77" s="9">
        <v>55186.935299999997</v>
      </c>
      <c r="O77" s="2"/>
      <c r="P77" s="35"/>
      <c r="Q77" s="2" t="s">
        <v>271</v>
      </c>
      <c r="R77" s="72">
        <v>43403</v>
      </c>
      <c r="S77" s="85">
        <v>86731</v>
      </c>
      <c r="T77" s="85">
        <v>55508</v>
      </c>
      <c r="U77" s="80"/>
      <c r="V77" s="76"/>
      <c r="W77" s="76"/>
    </row>
    <row r="78" spans="1:23" s="37" customFormat="1" ht="58.5" customHeight="1" x14ac:dyDescent="0.2">
      <c r="A78" s="40">
        <v>72</v>
      </c>
      <c r="B78" s="23" t="s">
        <v>99</v>
      </c>
      <c r="C78" s="12" t="s">
        <v>180</v>
      </c>
      <c r="D78" s="12" t="s">
        <v>200</v>
      </c>
      <c r="E78" s="107"/>
      <c r="F78" s="95"/>
      <c r="G78" s="19" t="s">
        <v>18</v>
      </c>
      <c r="H78" s="35"/>
      <c r="I78" s="20">
        <v>42948</v>
      </c>
      <c r="J78" s="10">
        <v>89558</v>
      </c>
      <c r="K78" s="8">
        <v>56985.755400000002</v>
      </c>
      <c r="L78" s="7"/>
      <c r="M78" s="9"/>
      <c r="N78" s="9"/>
      <c r="O78" s="2">
        <v>43088</v>
      </c>
      <c r="P78" s="35" t="s">
        <v>276</v>
      </c>
      <c r="Q78" s="2" t="s">
        <v>270</v>
      </c>
      <c r="R78" s="72"/>
      <c r="S78" s="85"/>
      <c r="T78" s="85"/>
      <c r="U78" s="80"/>
      <c r="V78" s="76"/>
      <c r="W78" s="76"/>
    </row>
    <row r="79" spans="1:23" s="37" customFormat="1" ht="58.5" customHeight="1" x14ac:dyDescent="0.2">
      <c r="A79" s="40">
        <v>73</v>
      </c>
      <c r="B79" s="23" t="s">
        <v>100</v>
      </c>
      <c r="C79" s="12" t="s">
        <v>249</v>
      </c>
      <c r="D79" s="12" t="s">
        <v>260</v>
      </c>
      <c r="E79" s="107"/>
      <c r="F79" s="95"/>
      <c r="G79" s="19" t="s">
        <v>18</v>
      </c>
      <c r="H79" s="43"/>
      <c r="I79" s="20">
        <v>42948</v>
      </c>
      <c r="J79" s="10">
        <v>200000</v>
      </c>
      <c r="K79" s="8">
        <v>127260</v>
      </c>
      <c r="L79" s="7"/>
      <c r="M79" s="9"/>
      <c r="N79" s="9"/>
      <c r="O79" s="2">
        <v>43180</v>
      </c>
      <c r="P79" s="43" t="s">
        <v>283</v>
      </c>
      <c r="Q79" s="2" t="s">
        <v>270</v>
      </c>
      <c r="R79" s="72"/>
      <c r="S79" s="85"/>
      <c r="T79" s="85"/>
      <c r="U79" s="80"/>
      <c r="V79" s="76"/>
      <c r="W79" s="76"/>
    </row>
    <row r="80" spans="1:23" s="37" customFormat="1" ht="58.5" customHeight="1" x14ac:dyDescent="0.2">
      <c r="A80" s="60">
        <v>74</v>
      </c>
      <c r="B80" s="23" t="s">
        <v>101</v>
      </c>
      <c r="C80" s="12" t="s">
        <v>250</v>
      </c>
      <c r="D80" s="12" t="s">
        <v>194</v>
      </c>
      <c r="E80" s="107"/>
      <c r="F80" s="95"/>
      <c r="G80" s="19" t="s">
        <v>18</v>
      </c>
      <c r="H80" s="43"/>
      <c r="I80" s="20">
        <v>42948</v>
      </c>
      <c r="J80" s="10">
        <v>144902</v>
      </c>
      <c r="K80" s="8">
        <v>92201.14</v>
      </c>
      <c r="L80" s="7">
        <v>43312</v>
      </c>
      <c r="M80" s="9">
        <v>144902</v>
      </c>
      <c r="N80" s="9">
        <v>92201.14</v>
      </c>
      <c r="O80" s="2"/>
      <c r="P80" s="43"/>
      <c r="Q80" s="2" t="s">
        <v>271</v>
      </c>
      <c r="R80" s="72"/>
      <c r="S80" s="85"/>
      <c r="T80" s="85"/>
      <c r="U80" s="80"/>
      <c r="V80" s="76"/>
      <c r="W80" s="76"/>
    </row>
    <row r="81" spans="1:23" s="37" customFormat="1" ht="58.5" customHeight="1" x14ac:dyDescent="0.2">
      <c r="A81" s="60">
        <v>75</v>
      </c>
      <c r="B81" s="23" t="s">
        <v>102</v>
      </c>
      <c r="C81" s="12" t="s">
        <v>175</v>
      </c>
      <c r="D81" s="12" t="s">
        <v>294</v>
      </c>
      <c r="E81" s="107"/>
      <c r="F81" s="95"/>
      <c r="G81" s="19" t="s">
        <v>18</v>
      </c>
      <c r="H81" s="43"/>
      <c r="I81" s="20">
        <v>42948</v>
      </c>
      <c r="J81" s="10">
        <v>99925</v>
      </c>
      <c r="K81" s="8">
        <v>63582.277499999997</v>
      </c>
      <c r="L81" s="7">
        <v>43332</v>
      </c>
      <c r="M81" s="9">
        <v>99925</v>
      </c>
      <c r="N81" s="9">
        <v>63582.277499999997</v>
      </c>
      <c r="O81" s="2"/>
      <c r="P81" s="43"/>
      <c r="Q81" s="66" t="s">
        <v>271</v>
      </c>
      <c r="R81" s="72">
        <v>43453</v>
      </c>
      <c r="S81" s="85">
        <v>99925</v>
      </c>
      <c r="T81" s="85">
        <v>63582.28</v>
      </c>
      <c r="U81" s="80"/>
      <c r="V81" s="76"/>
      <c r="W81" s="76"/>
    </row>
    <row r="82" spans="1:23" s="37" customFormat="1" ht="58.5" customHeight="1" x14ac:dyDescent="0.2">
      <c r="A82" s="60">
        <v>76</v>
      </c>
      <c r="B82" s="23" t="s">
        <v>103</v>
      </c>
      <c r="C82" s="12" t="s">
        <v>267</v>
      </c>
      <c r="D82" s="12" t="s">
        <v>295</v>
      </c>
      <c r="E82" s="107"/>
      <c r="F82" s="95"/>
      <c r="G82" s="19" t="s">
        <v>18</v>
      </c>
      <c r="H82" s="43"/>
      <c r="I82" s="20">
        <v>42948</v>
      </c>
      <c r="J82" s="10">
        <v>150000</v>
      </c>
      <c r="K82" s="8">
        <v>95445</v>
      </c>
      <c r="L82" s="7">
        <v>43270</v>
      </c>
      <c r="M82" s="9">
        <v>150000</v>
      </c>
      <c r="N82" s="9">
        <v>95445</v>
      </c>
      <c r="O82" s="2"/>
      <c r="P82" s="43"/>
      <c r="Q82" s="66" t="s">
        <v>271</v>
      </c>
      <c r="R82" s="72">
        <v>43284</v>
      </c>
      <c r="S82" s="85">
        <v>150000</v>
      </c>
      <c r="T82" s="85">
        <v>95445</v>
      </c>
      <c r="U82" s="80"/>
      <c r="V82" s="76"/>
      <c r="W82" s="76"/>
    </row>
    <row r="83" spans="1:23" s="37" customFormat="1" ht="58.5" customHeight="1" x14ac:dyDescent="0.2">
      <c r="A83" s="40">
        <v>77</v>
      </c>
      <c r="B83" s="23" t="s">
        <v>104</v>
      </c>
      <c r="C83" s="12" t="s">
        <v>189</v>
      </c>
      <c r="D83" s="12" t="s">
        <v>261</v>
      </c>
      <c r="E83" s="107"/>
      <c r="F83" s="95"/>
      <c r="G83" s="19" t="s">
        <v>18</v>
      </c>
      <c r="H83" s="43"/>
      <c r="I83" s="20">
        <v>42948</v>
      </c>
      <c r="J83" s="10">
        <v>70000</v>
      </c>
      <c r="K83" s="8">
        <v>44541</v>
      </c>
      <c r="L83" s="7"/>
      <c r="M83" s="9"/>
      <c r="N83" s="9"/>
      <c r="O83" s="2">
        <v>43152</v>
      </c>
      <c r="P83" s="43" t="s">
        <v>282</v>
      </c>
      <c r="Q83" s="2" t="s">
        <v>270</v>
      </c>
      <c r="R83" s="72"/>
      <c r="S83" s="85"/>
      <c r="T83" s="85"/>
      <c r="U83" s="80"/>
      <c r="V83" s="76"/>
      <c r="W83" s="76"/>
    </row>
    <row r="84" spans="1:23" s="37" customFormat="1" ht="58.5" customHeight="1" x14ac:dyDescent="0.2">
      <c r="A84" s="60">
        <v>78</v>
      </c>
      <c r="B84" s="23" t="s">
        <v>105</v>
      </c>
      <c r="C84" s="12" t="s">
        <v>173</v>
      </c>
      <c r="D84" s="12" t="s">
        <v>296</v>
      </c>
      <c r="E84" s="107"/>
      <c r="F84" s="95"/>
      <c r="G84" s="19" t="s">
        <v>18</v>
      </c>
      <c r="H84" s="43"/>
      <c r="I84" s="20">
        <v>42948</v>
      </c>
      <c r="J84" s="10">
        <v>200000</v>
      </c>
      <c r="K84" s="8">
        <v>127260</v>
      </c>
      <c r="L84" s="7">
        <v>43293</v>
      </c>
      <c r="M84" s="9">
        <v>200000</v>
      </c>
      <c r="N84" s="9">
        <v>127260</v>
      </c>
      <c r="O84" s="2"/>
      <c r="P84" s="43"/>
      <c r="Q84" s="2" t="s">
        <v>271</v>
      </c>
      <c r="R84" s="72"/>
      <c r="S84" s="85"/>
      <c r="T84" s="85"/>
      <c r="U84" s="80"/>
      <c r="V84" s="76"/>
      <c r="W84" s="76"/>
    </row>
    <row r="85" spans="1:23" s="37" customFormat="1" ht="58.5" customHeight="1" x14ac:dyDescent="0.2">
      <c r="A85" s="60">
        <v>79</v>
      </c>
      <c r="B85" s="23" t="s">
        <v>106</v>
      </c>
      <c r="C85" s="12" t="s">
        <v>251</v>
      </c>
      <c r="D85" s="12" t="s">
        <v>297</v>
      </c>
      <c r="E85" s="107"/>
      <c r="F85" s="95"/>
      <c r="G85" s="19" t="s">
        <v>18</v>
      </c>
      <c r="H85" s="43"/>
      <c r="I85" s="20">
        <v>42948</v>
      </c>
      <c r="J85" s="10">
        <v>200000</v>
      </c>
      <c r="K85" s="8">
        <v>127260</v>
      </c>
      <c r="L85" s="7">
        <v>43209</v>
      </c>
      <c r="M85" s="9">
        <v>200000</v>
      </c>
      <c r="N85" s="9">
        <v>127260</v>
      </c>
      <c r="O85" s="2"/>
      <c r="P85" s="43"/>
      <c r="Q85" s="2" t="s">
        <v>271</v>
      </c>
      <c r="R85" s="72"/>
      <c r="S85" s="85"/>
      <c r="T85" s="85"/>
      <c r="U85" s="80"/>
      <c r="V85" s="76"/>
      <c r="W85" s="76"/>
    </row>
    <row r="86" spans="1:23" s="37" customFormat="1" ht="58.5" customHeight="1" x14ac:dyDescent="0.2">
      <c r="A86" s="60">
        <v>80</v>
      </c>
      <c r="B86" s="23" t="s">
        <v>107</v>
      </c>
      <c r="C86" s="12" t="s">
        <v>252</v>
      </c>
      <c r="D86" s="12" t="s">
        <v>298</v>
      </c>
      <c r="E86" s="107"/>
      <c r="F86" s="95"/>
      <c r="G86" s="19" t="s">
        <v>18</v>
      </c>
      <c r="H86" s="43"/>
      <c r="I86" s="20">
        <v>42948</v>
      </c>
      <c r="J86" s="10">
        <v>200000</v>
      </c>
      <c r="K86" s="8">
        <v>127260</v>
      </c>
      <c r="L86" s="7">
        <v>43348</v>
      </c>
      <c r="M86" s="9">
        <v>200000</v>
      </c>
      <c r="N86" s="9">
        <v>127260</v>
      </c>
      <c r="O86" s="2"/>
      <c r="P86" s="43"/>
      <c r="Q86" s="2" t="s">
        <v>271</v>
      </c>
      <c r="R86" s="72"/>
      <c r="S86" s="85"/>
      <c r="T86" s="85"/>
      <c r="U86" s="80"/>
      <c r="V86" s="76"/>
      <c r="W86" s="76"/>
    </row>
    <row r="87" spans="1:23" s="37" customFormat="1" ht="58.5" customHeight="1" x14ac:dyDescent="0.2">
      <c r="A87" s="60">
        <v>81</v>
      </c>
      <c r="B87" s="23" t="s">
        <v>108</v>
      </c>
      <c r="C87" s="12" t="s">
        <v>253</v>
      </c>
      <c r="D87" s="12" t="s">
        <v>262</v>
      </c>
      <c r="E87" s="107"/>
      <c r="F87" s="95"/>
      <c r="G87" s="19" t="s">
        <v>18</v>
      </c>
      <c r="H87" s="43"/>
      <c r="I87" s="20">
        <v>42948</v>
      </c>
      <c r="J87" s="10">
        <v>149502</v>
      </c>
      <c r="K87" s="8">
        <v>95128.122600000002</v>
      </c>
      <c r="L87" s="7">
        <v>43245</v>
      </c>
      <c r="M87" s="9">
        <v>149502</v>
      </c>
      <c r="N87" s="9">
        <v>95128.122600000002</v>
      </c>
      <c r="O87" s="2"/>
      <c r="P87" s="43"/>
      <c r="Q87" s="2" t="s">
        <v>271</v>
      </c>
      <c r="R87" s="72">
        <v>43404</v>
      </c>
      <c r="S87" s="85">
        <v>149502</v>
      </c>
      <c r="T87" s="85">
        <f>S87*0.6363</f>
        <v>95128.122600000002</v>
      </c>
      <c r="U87" s="80"/>
      <c r="V87" s="76"/>
      <c r="W87" s="76"/>
    </row>
    <row r="88" spans="1:23" s="37" customFormat="1" ht="58.5" customHeight="1" x14ac:dyDescent="0.2">
      <c r="A88" s="40">
        <v>82</v>
      </c>
      <c r="B88" s="23" t="s">
        <v>109</v>
      </c>
      <c r="C88" s="12" t="s">
        <v>254</v>
      </c>
      <c r="D88" s="12" t="s">
        <v>263</v>
      </c>
      <c r="E88" s="107"/>
      <c r="F88" s="95"/>
      <c r="G88" s="19" t="s">
        <v>19</v>
      </c>
      <c r="H88" s="43"/>
      <c r="I88" s="20">
        <v>42948</v>
      </c>
      <c r="J88" s="10">
        <v>200000</v>
      </c>
      <c r="K88" s="8">
        <v>127260</v>
      </c>
      <c r="L88" s="7"/>
      <c r="M88" s="9"/>
      <c r="N88" s="9"/>
      <c r="O88" s="2">
        <v>43396</v>
      </c>
      <c r="P88" s="43" t="s">
        <v>323</v>
      </c>
      <c r="Q88" s="2" t="s">
        <v>270</v>
      </c>
      <c r="R88" s="72"/>
      <c r="S88" s="109"/>
      <c r="T88" s="109"/>
      <c r="U88" s="80"/>
      <c r="V88" s="76"/>
      <c r="W88" s="76"/>
    </row>
    <row r="89" spans="1:23" s="37" customFormat="1" ht="58.5" customHeight="1" x14ac:dyDescent="0.2">
      <c r="A89" s="40">
        <v>83</v>
      </c>
      <c r="B89" s="23" t="s">
        <v>110</v>
      </c>
      <c r="C89" s="12" t="s">
        <v>255</v>
      </c>
      <c r="D89" s="12" t="s">
        <v>204</v>
      </c>
      <c r="E89" s="107"/>
      <c r="F89" s="95"/>
      <c r="G89" s="19" t="s">
        <v>19</v>
      </c>
      <c r="H89" s="43"/>
      <c r="I89" s="20">
        <v>42948</v>
      </c>
      <c r="J89" s="10">
        <v>200000</v>
      </c>
      <c r="K89" s="8">
        <v>127260</v>
      </c>
      <c r="L89" s="7"/>
      <c r="M89" s="9"/>
      <c r="N89" s="9"/>
      <c r="O89" s="2">
        <v>43396</v>
      </c>
      <c r="P89" s="43" t="s">
        <v>323</v>
      </c>
      <c r="Q89" s="2" t="s">
        <v>270</v>
      </c>
      <c r="R89" s="72"/>
      <c r="S89" s="109"/>
      <c r="T89" s="109"/>
      <c r="U89" s="80"/>
      <c r="V89" s="76"/>
      <c r="W89" s="76"/>
    </row>
    <row r="90" spans="1:23" s="37" customFormat="1" ht="78" customHeight="1" x14ac:dyDescent="0.2">
      <c r="A90" s="40">
        <v>84</v>
      </c>
      <c r="B90" s="23" t="s">
        <v>111</v>
      </c>
      <c r="C90" s="12" t="s">
        <v>256</v>
      </c>
      <c r="D90" s="12" t="s">
        <v>264</v>
      </c>
      <c r="E90" s="107"/>
      <c r="F90" s="95"/>
      <c r="G90" s="19" t="s">
        <v>18</v>
      </c>
      <c r="H90" s="43" t="s">
        <v>18</v>
      </c>
      <c r="I90" s="20">
        <v>42948</v>
      </c>
      <c r="J90" s="10">
        <v>149253</v>
      </c>
      <c r="K90" s="8">
        <v>94969.683900000004</v>
      </c>
      <c r="L90" s="7"/>
      <c r="M90" s="9"/>
      <c r="N90" s="9"/>
      <c r="O90" s="2">
        <v>43249</v>
      </c>
      <c r="P90" s="43" t="s">
        <v>284</v>
      </c>
      <c r="Q90" s="66" t="s">
        <v>270</v>
      </c>
      <c r="R90" s="72"/>
      <c r="S90" s="109"/>
      <c r="T90" s="109"/>
      <c r="U90" s="80"/>
      <c r="V90" s="76"/>
      <c r="W90" s="76"/>
    </row>
    <row r="91" spans="1:23" s="37" customFormat="1" ht="58.5" customHeight="1" x14ac:dyDescent="0.2">
      <c r="A91" s="60">
        <v>85</v>
      </c>
      <c r="B91" s="23" t="s">
        <v>112</v>
      </c>
      <c r="C91" s="12" t="s">
        <v>257</v>
      </c>
      <c r="D91" s="12" t="s">
        <v>299</v>
      </c>
      <c r="E91" s="107"/>
      <c r="F91" s="95"/>
      <c r="G91" s="19" t="s">
        <v>18</v>
      </c>
      <c r="H91" s="43" t="s">
        <v>18</v>
      </c>
      <c r="I91" s="20">
        <v>42948</v>
      </c>
      <c r="J91" s="10">
        <v>161682</v>
      </c>
      <c r="K91" s="8">
        <v>102878.25</v>
      </c>
      <c r="L91" s="7">
        <v>43167</v>
      </c>
      <c r="M91" s="9">
        <v>161682</v>
      </c>
      <c r="N91" s="9">
        <v>102878.25</v>
      </c>
      <c r="O91" s="2"/>
      <c r="P91" s="43"/>
      <c r="Q91" s="2" t="s">
        <v>271</v>
      </c>
      <c r="R91" s="72"/>
      <c r="S91" s="109"/>
      <c r="T91" s="109"/>
      <c r="U91" s="80"/>
      <c r="V91" s="76"/>
      <c r="W91" s="76"/>
    </row>
    <row r="92" spans="1:23" s="37" customFormat="1" ht="71.25" customHeight="1" x14ac:dyDescent="0.2">
      <c r="A92" s="40">
        <v>86</v>
      </c>
      <c r="B92" s="23" t="s">
        <v>113</v>
      </c>
      <c r="C92" s="12" t="s">
        <v>183</v>
      </c>
      <c r="D92" s="12" t="s">
        <v>300</v>
      </c>
      <c r="E92" s="107"/>
      <c r="F92" s="95"/>
      <c r="G92" s="19" t="s">
        <v>19</v>
      </c>
      <c r="H92" s="43"/>
      <c r="I92" s="20">
        <v>42948</v>
      </c>
      <c r="J92" s="10">
        <v>89758</v>
      </c>
      <c r="K92" s="8">
        <v>57113.015400000004</v>
      </c>
      <c r="L92" s="7"/>
      <c r="M92" s="9"/>
      <c r="N92" s="9"/>
      <c r="O92" s="2">
        <v>43396</v>
      </c>
      <c r="P92" s="43" t="s">
        <v>323</v>
      </c>
      <c r="Q92" s="2" t="s">
        <v>270</v>
      </c>
      <c r="R92" s="72"/>
      <c r="S92" s="109"/>
      <c r="T92" s="109"/>
      <c r="U92" s="80"/>
      <c r="V92" s="76"/>
      <c r="W92" s="76"/>
    </row>
    <row r="93" spans="1:23" s="37" customFormat="1" ht="58.5" customHeight="1" x14ac:dyDescent="0.2">
      <c r="A93" s="40">
        <v>87</v>
      </c>
      <c r="B93" s="23" t="s">
        <v>114</v>
      </c>
      <c r="C93" s="12" t="s">
        <v>258</v>
      </c>
      <c r="D93" s="12" t="s">
        <v>265</v>
      </c>
      <c r="E93" s="107"/>
      <c r="F93" s="95"/>
      <c r="G93" s="19" t="s">
        <v>19</v>
      </c>
      <c r="H93" s="35"/>
      <c r="I93" s="20">
        <v>42948</v>
      </c>
      <c r="J93" s="10">
        <v>200000</v>
      </c>
      <c r="K93" s="8">
        <v>127260</v>
      </c>
      <c r="L93" s="7"/>
      <c r="M93" s="9"/>
      <c r="N93" s="9"/>
      <c r="O93" s="2">
        <v>43396</v>
      </c>
      <c r="P93" s="35" t="s">
        <v>323</v>
      </c>
      <c r="Q93" s="2" t="s">
        <v>270</v>
      </c>
      <c r="R93" s="72"/>
      <c r="S93" s="109"/>
      <c r="T93" s="109"/>
      <c r="U93" s="80"/>
      <c r="V93" s="76"/>
      <c r="W93" s="76"/>
    </row>
    <row r="94" spans="1:23" s="37" customFormat="1" ht="69" customHeight="1" x14ac:dyDescent="0.2">
      <c r="A94" s="60">
        <v>88</v>
      </c>
      <c r="B94" s="23" t="s">
        <v>115</v>
      </c>
      <c r="C94" s="12" t="s">
        <v>259</v>
      </c>
      <c r="D94" s="12" t="s">
        <v>301</v>
      </c>
      <c r="E94" s="107"/>
      <c r="F94" s="95"/>
      <c r="G94" s="19" t="s">
        <v>18</v>
      </c>
      <c r="H94" s="35" t="s">
        <v>18</v>
      </c>
      <c r="I94" s="20">
        <v>42948</v>
      </c>
      <c r="J94" s="10">
        <v>199990</v>
      </c>
      <c r="K94" s="8">
        <v>127253.63700000002</v>
      </c>
      <c r="L94" s="7">
        <v>43301</v>
      </c>
      <c r="M94" s="9">
        <v>199990</v>
      </c>
      <c r="N94" s="9">
        <v>127253.637</v>
      </c>
      <c r="O94" s="2"/>
      <c r="P94" s="35"/>
      <c r="Q94" s="2" t="s">
        <v>271</v>
      </c>
      <c r="R94" s="72"/>
      <c r="S94" s="109"/>
      <c r="T94" s="109"/>
      <c r="U94" s="80"/>
      <c r="V94" s="76"/>
      <c r="W94" s="76"/>
    </row>
    <row r="95" spans="1:23" s="37" customFormat="1" ht="87.75" customHeight="1" x14ac:dyDescent="0.2">
      <c r="A95" s="40">
        <v>89</v>
      </c>
      <c r="B95" s="23" t="s">
        <v>116</v>
      </c>
      <c r="C95" s="12" t="s">
        <v>188</v>
      </c>
      <c r="D95" s="12" t="s">
        <v>266</v>
      </c>
      <c r="E95" s="108"/>
      <c r="F95" s="96"/>
      <c r="G95" s="19" t="s">
        <v>19</v>
      </c>
      <c r="H95" s="35"/>
      <c r="I95" s="20">
        <v>42948</v>
      </c>
      <c r="J95" s="10">
        <v>150000</v>
      </c>
      <c r="K95" s="8">
        <v>95445</v>
      </c>
      <c r="L95" s="7"/>
      <c r="M95" s="9"/>
      <c r="N95" s="9"/>
      <c r="O95" s="2"/>
      <c r="P95" s="35"/>
      <c r="Q95" s="2" t="s">
        <v>270</v>
      </c>
      <c r="R95" s="72"/>
      <c r="S95" s="109"/>
      <c r="T95" s="109"/>
      <c r="U95" s="80"/>
      <c r="V95" s="76"/>
      <c r="W95" s="76"/>
    </row>
    <row r="96" spans="1:23" s="39" customFormat="1" ht="25.5" customHeight="1" x14ac:dyDescent="0.2">
      <c r="A96" s="29"/>
      <c r="B96" s="30"/>
      <c r="C96" s="30"/>
      <c r="D96" s="30"/>
      <c r="E96" s="30"/>
      <c r="F96" s="30"/>
      <c r="G96" s="30"/>
      <c r="H96" s="30"/>
      <c r="I96" s="31"/>
      <c r="J96" s="25">
        <f>SUM(J77:J95)</f>
        <v>2941301</v>
      </c>
      <c r="K96" s="25">
        <f t="shared" ref="K96:N96" si="8">SUM(K77:K95)</f>
        <v>1871548.8818000001</v>
      </c>
      <c r="L96" s="25"/>
      <c r="M96" s="25">
        <f t="shared" si="8"/>
        <v>1592732</v>
      </c>
      <c r="N96" s="25">
        <f t="shared" si="8"/>
        <v>1013455.3624</v>
      </c>
      <c r="O96" s="32"/>
      <c r="P96" s="33"/>
      <c r="Q96" s="34"/>
      <c r="R96" s="73"/>
      <c r="S96" s="25">
        <f>SUM(S77:S95)</f>
        <v>486158</v>
      </c>
      <c r="T96" s="25">
        <f t="shared" ref="T96:W96" si="9">SUM(T77:T95)</f>
        <v>309663.40260000003</v>
      </c>
      <c r="U96" s="82"/>
      <c r="V96" s="25">
        <f t="shared" si="9"/>
        <v>0</v>
      </c>
      <c r="W96" s="25">
        <f t="shared" si="9"/>
        <v>0</v>
      </c>
    </row>
    <row r="97" spans="1:23" s="37" customFormat="1" ht="59.25" customHeight="1" x14ac:dyDescent="0.2">
      <c r="A97" s="89">
        <v>90</v>
      </c>
      <c r="B97" s="65" t="s">
        <v>277</v>
      </c>
      <c r="C97" s="65" t="s">
        <v>278</v>
      </c>
      <c r="D97" s="65" t="s">
        <v>280</v>
      </c>
      <c r="E97" s="65" t="s">
        <v>279</v>
      </c>
      <c r="F97" s="65" t="s">
        <v>281</v>
      </c>
      <c r="G97" s="65" t="s">
        <v>18</v>
      </c>
      <c r="H97" s="65"/>
      <c r="I97" s="67">
        <v>43075</v>
      </c>
      <c r="J97" s="11">
        <v>238815</v>
      </c>
      <c r="K97" s="11">
        <v>151957.98450000002</v>
      </c>
      <c r="L97" s="83">
        <v>43208</v>
      </c>
      <c r="M97" s="11">
        <v>238815</v>
      </c>
      <c r="N97" s="11">
        <v>151957.98449999999</v>
      </c>
      <c r="O97" s="66"/>
      <c r="P97" s="66"/>
      <c r="Q97" s="2" t="s">
        <v>271</v>
      </c>
      <c r="R97" s="74"/>
      <c r="S97" s="11"/>
      <c r="T97" s="11"/>
      <c r="U97" s="83"/>
      <c r="V97" s="11"/>
      <c r="W97" s="11"/>
    </row>
    <row r="98" spans="1:23" s="39" customFormat="1" ht="25.5" customHeight="1" x14ac:dyDescent="0.2">
      <c r="A98" s="64"/>
      <c r="B98" s="26"/>
      <c r="C98" s="26"/>
      <c r="D98" s="26"/>
      <c r="E98" s="26"/>
      <c r="F98" s="26"/>
      <c r="G98" s="26"/>
      <c r="H98" s="26"/>
      <c r="I98" s="27"/>
      <c r="J98" s="63">
        <f>SUM(J97)</f>
        <v>238815</v>
      </c>
      <c r="K98" s="63">
        <f>SUM(K97)</f>
        <v>151957.98450000002</v>
      </c>
      <c r="L98" s="63"/>
      <c r="M98" s="63">
        <f>SUM(M97)</f>
        <v>238815</v>
      </c>
      <c r="N98" s="63">
        <f>SUM(N97)</f>
        <v>151957.98449999999</v>
      </c>
      <c r="O98" s="63"/>
      <c r="P98" s="63"/>
      <c r="Q98" s="63"/>
      <c r="R98" s="75"/>
      <c r="S98" s="63">
        <f t="shared" ref="S98:W98" si="10">SUM(S97)</f>
        <v>0</v>
      </c>
      <c r="T98" s="63">
        <f t="shared" si="10"/>
        <v>0</v>
      </c>
      <c r="U98" s="84"/>
      <c r="V98" s="63">
        <f t="shared" si="10"/>
        <v>0</v>
      </c>
      <c r="W98" s="63">
        <f t="shared" si="10"/>
        <v>0</v>
      </c>
    </row>
    <row r="99" spans="1:23" s="37" customFormat="1" ht="81" customHeight="1" x14ac:dyDescent="0.2">
      <c r="A99" s="60">
        <v>91</v>
      </c>
      <c r="B99" s="65" t="s">
        <v>308</v>
      </c>
      <c r="C99" s="65" t="s">
        <v>278</v>
      </c>
      <c r="D99" s="90" t="s">
        <v>310</v>
      </c>
      <c r="E99" s="65" t="s">
        <v>309</v>
      </c>
      <c r="F99" s="65" t="s">
        <v>311</v>
      </c>
      <c r="G99" s="65" t="s">
        <v>18</v>
      </c>
      <c r="H99" s="65"/>
      <c r="I99" s="67">
        <v>43293</v>
      </c>
      <c r="J99" s="11">
        <v>203427</v>
      </c>
      <c r="K99" s="11">
        <v>129440.6001</v>
      </c>
      <c r="L99" s="83">
        <v>43445</v>
      </c>
      <c r="M99" s="11">
        <v>203427</v>
      </c>
      <c r="N99" s="11">
        <v>129440.6001</v>
      </c>
      <c r="O99" s="66"/>
      <c r="P99" s="66"/>
      <c r="Q99" s="2" t="s">
        <v>271</v>
      </c>
      <c r="R99" s="74"/>
      <c r="S99" s="11"/>
      <c r="T99" s="11"/>
      <c r="U99" s="83"/>
      <c r="V99" s="11"/>
      <c r="W99" s="11"/>
    </row>
    <row r="100" spans="1:23" s="39" customFormat="1" ht="25.5" customHeight="1" x14ac:dyDescent="0.2">
      <c r="A100" s="64"/>
      <c r="B100" s="26"/>
      <c r="C100" s="26"/>
      <c r="D100" s="26"/>
      <c r="E100" s="26"/>
      <c r="F100" s="26"/>
      <c r="G100" s="26"/>
      <c r="H100" s="26"/>
      <c r="I100" s="27"/>
      <c r="J100" s="63">
        <f>J99</f>
        <v>203427</v>
      </c>
      <c r="K100" s="63">
        <f>K99</f>
        <v>129440.6001</v>
      </c>
      <c r="L100" s="63"/>
      <c r="M100" s="63">
        <f>M99</f>
        <v>203427</v>
      </c>
      <c r="N100" s="63">
        <f t="shared" ref="N100:W100" si="11">N99</f>
        <v>129440.6001</v>
      </c>
      <c r="O100" s="63"/>
      <c r="P100" s="63"/>
      <c r="Q100" s="63"/>
      <c r="R100" s="63"/>
      <c r="S100" s="63">
        <f t="shared" si="11"/>
        <v>0</v>
      </c>
      <c r="T100" s="63">
        <f t="shared" si="11"/>
        <v>0</v>
      </c>
      <c r="U100" s="63"/>
      <c r="V100" s="63">
        <f t="shared" si="11"/>
        <v>0</v>
      </c>
      <c r="W100" s="63">
        <f t="shared" si="11"/>
        <v>0</v>
      </c>
    </row>
    <row r="101" spans="1:23" s="37" customFormat="1" ht="81" customHeight="1" x14ac:dyDescent="0.2">
      <c r="A101" s="40">
        <v>92</v>
      </c>
      <c r="B101" s="65" t="s">
        <v>313</v>
      </c>
      <c r="C101" s="65" t="s">
        <v>314</v>
      </c>
      <c r="D101" s="90" t="s">
        <v>315</v>
      </c>
      <c r="E101" s="65" t="s">
        <v>312</v>
      </c>
      <c r="F101" s="65" t="s">
        <v>316</v>
      </c>
      <c r="G101" s="65" t="s">
        <v>18</v>
      </c>
      <c r="H101" s="65"/>
      <c r="I101" s="67">
        <v>43336</v>
      </c>
      <c r="J101" s="11">
        <v>200000</v>
      </c>
      <c r="K101" s="11">
        <v>127260</v>
      </c>
      <c r="L101" s="83"/>
      <c r="M101" s="11"/>
      <c r="N101" s="11"/>
      <c r="O101" s="66">
        <v>43455</v>
      </c>
      <c r="P101" s="66" t="s">
        <v>284</v>
      </c>
      <c r="Q101" s="2" t="s">
        <v>270</v>
      </c>
      <c r="R101" s="74"/>
      <c r="S101" s="11"/>
      <c r="T101" s="11"/>
      <c r="U101" s="83"/>
      <c r="V101" s="11"/>
      <c r="W101" s="11"/>
    </row>
    <row r="102" spans="1:23" s="39" customFormat="1" ht="25.5" customHeight="1" x14ac:dyDescent="0.2">
      <c r="A102" s="64"/>
      <c r="B102" s="26"/>
      <c r="C102" s="26"/>
      <c r="D102" s="26"/>
      <c r="E102" s="26"/>
      <c r="F102" s="26"/>
      <c r="G102" s="26"/>
      <c r="H102" s="26"/>
      <c r="I102" s="27"/>
      <c r="J102" s="63">
        <f>J101</f>
        <v>200000</v>
      </c>
      <c r="K102" s="63">
        <f t="shared" ref="K102:W102" si="12">K101</f>
        <v>127260</v>
      </c>
      <c r="L102" s="63"/>
      <c r="M102" s="63">
        <f t="shared" si="12"/>
        <v>0</v>
      </c>
      <c r="N102" s="63">
        <f t="shared" si="12"/>
        <v>0</v>
      </c>
      <c r="O102" s="63"/>
      <c r="P102" s="63"/>
      <c r="Q102" s="63"/>
      <c r="R102" s="63"/>
      <c r="S102" s="63">
        <f t="shared" si="12"/>
        <v>0</v>
      </c>
      <c r="T102" s="63">
        <f t="shared" si="12"/>
        <v>0</v>
      </c>
      <c r="U102" s="63"/>
      <c r="V102" s="63">
        <f t="shared" si="12"/>
        <v>0</v>
      </c>
      <c r="W102" s="63">
        <f t="shared" si="12"/>
        <v>0</v>
      </c>
    </row>
    <row r="103" spans="1:23" ht="36.75" customHeight="1" x14ac:dyDescent="0.25">
      <c r="A103" s="6"/>
      <c r="B103" s="6"/>
      <c r="C103" s="6"/>
      <c r="D103" s="6"/>
      <c r="E103" s="6"/>
      <c r="F103" s="6"/>
      <c r="G103" s="6"/>
      <c r="H103" s="97" t="s">
        <v>17</v>
      </c>
      <c r="I103" s="97"/>
      <c r="J103" s="62">
        <f>J98+J96+J76+J56+J50+J28+J100+J102</f>
        <v>10540067.484048404</v>
      </c>
      <c r="K103" s="62">
        <f>K98+K96+K76+K56+K50+K28+K100+K102</f>
        <v>6706643.9979000008</v>
      </c>
      <c r="L103" s="17"/>
      <c r="M103" s="62">
        <f>M98+M96+M76+M56+M50+M28+M100+M102</f>
        <v>4528105.4840484047</v>
      </c>
      <c r="N103" s="62">
        <f>N98+N96+N76+N56+N50+N28+N100+N102</f>
        <v>2881233.5102999997</v>
      </c>
      <c r="O103" s="3"/>
      <c r="P103" s="4"/>
      <c r="Q103" s="5"/>
    </row>
    <row r="104" spans="1:23" x14ac:dyDescent="0.25">
      <c r="A104" s="13"/>
      <c r="B104" s="14" t="s">
        <v>13</v>
      </c>
    </row>
    <row r="105" spans="1:23" x14ac:dyDescent="0.25">
      <c r="A105" s="59"/>
      <c r="B105" s="14" t="s">
        <v>272</v>
      </c>
      <c r="N105" s="57"/>
    </row>
    <row r="106" spans="1:23" x14ac:dyDescent="0.25">
      <c r="A106" s="15"/>
      <c r="B106" s="14" t="s">
        <v>14</v>
      </c>
    </row>
    <row r="107" spans="1:23" x14ac:dyDescent="0.25">
      <c r="A107" s="55"/>
      <c r="B107" s="14" t="s">
        <v>269</v>
      </c>
    </row>
    <row r="108" spans="1:23" x14ac:dyDescent="0.25">
      <c r="A108" s="60"/>
      <c r="B108" s="61" t="s">
        <v>273</v>
      </c>
    </row>
  </sheetData>
  <autoFilter ref="A2:W108"/>
  <mergeCells count="11">
    <mergeCell ref="F3:F27"/>
    <mergeCell ref="E3:E27"/>
    <mergeCell ref="F77:F95"/>
    <mergeCell ref="H103:I103"/>
    <mergeCell ref="E29:E49"/>
    <mergeCell ref="F29:F49"/>
    <mergeCell ref="E51:E55"/>
    <mergeCell ref="F51:F55"/>
    <mergeCell ref="E57:E75"/>
    <mergeCell ref="F57:F75"/>
    <mergeCell ref="E77:E95"/>
  </mergeCells>
  <dataValidations disablePrompts="1" count="2">
    <dataValidation type="list" allowBlank="1" showInputMessage="1" showErrorMessage="1" sqref="G24 G8">
      <formula1>#REF!</formula1>
    </dataValidation>
    <dataValidation type="list" allowBlank="1" showInputMessage="1" showErrorMessage="1" sqref="P103 P3:P4 G9:G14 G51:G55 G58:G74 G77:G92 P6:P10 G29:G49 G16:G21 G23 G25:G27 G3:G7 G94">
      <formula1>#REF!</formula1>
    </dataValidation>
  </dataValidations>
  <pageMargins left="0.11811023622047245" right="0.11811023622047245" top="0.19685039370078741" bottom="0.19685039370078741" header="0.31496062992125984" footer="0.31496062992125984"/>
  <pageSetup paperSize="9" scale="38" orientation="landscape" r:id="rId1"/>
  <rowBreaks count="1" manualBreakCount="1">
    <brk id="98" max="22" man="1"/>
  </rowBreaks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[1]REDUKTOR!#REF!</xm:f>
          </x14:formula1>
          <xm:sqref>G95 G93</xm:sqref>
        </x14:dataValidation>
        <x14:dataValidation type="list" allowBlank="1" showInputMessage="1" showErrorMessage="1">
          <x14:formula1>
            <xm:f>[2]REDUKTOR!#REF!</xm:f>
          </x14:formula1>
          <xm:sqref>G22 G15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DS</vt:lpstr>
      <vt:lpstr>DS!Obszar_wydruku</vt:lpstr>
      <vt:lpstr>DS!Tytuły_wydruku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magdalena.chelpa</dc:creator>
  <cp:lastModifiedBy>magdalena.chelpa</cp:lastModifiedBy>
  <cp:lastPrinted>2019-01-09T08:17:46Z</cp:lastPrinted>
  <dcterms:created xsi:type="dcterms:W3CDTF">2017-08-28T06:17:19Z</dcterms:created>
  <dcterms:modified xsi:type="dcterms:W3CDTF">2019-01-09T10:33:38Z</dcterms:modified>
</cp:coreProperties>
</file>